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lm1\Documents\Democrats\Budget\"/>
    </mc:Choice>
  </mc:AlternateContent>
  <xr:revisionPtr revIDLastSave="0" documentId="8_{D6C9ADB3-7734-4D4C-AB66-796C4D04C407}" xr6:coauthVersionLast="40" xr6:coauthVersionMax="40" xr10:uidLastSave="{00000000-0000-0000-0000-000000000000}"/>
  <bookViews>
    <workbookView xWindow="-96" yWindow="-96" windowWidth="23232" windowHeight="12552" activeTab="2" xr2:uid="{44351ADD-4A53-463C-B879-7843ADFE5C77}"/>
  </bookViews>
  <sheets>
    <sheet name="Plan" sheetId="1" r:id="rId1"/>
    <sheet name="Speaker" sheetId="3" r:id="rId2"/>
    <sheet name="Budget" sheetId="2" r:id="rId3"/>
  </sheets>
  <definedNames>
    <definedName name="_xlnm.Print_Titles" localSheetId="2">Budget!$A:$A,Budget!$1:$4</definedName>
    <definedName name="_xlnm.Print_Titles" localSheetId="0">Plan!$A:$A,Plan!$1:$1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B13" i="2"/>
  <c r="C13" i="2"/>
  <c r="D13" i="2"/>
  <c r="E13" i="2"/>
  <c r="F13" i="2"/>
  <c r="G13" i="2"/>
  <c r="H13" i="2"/>
  <c r="I13" i="2"/>
  <c r="L26" i="2"/>
  <c r="L23" i="2"/>
  <c r="L19" i="2"/>
  <c r="L14" i="2"/>
  <c r="L13" i="2"/>
  <c r="K26" i="2"/>
  <c r="K23" i="2"/>
  <c r="K19" i="2"/>
  <c r="K14" i="2"/>
  <c r="K13" i="2"/>
  <c r="J26" i="2"/>
  <c r="J23" i="2"/>
  <c r="J13" i="2"/>
  <c r="K10" i="2"/>
  <c r="I11" i="2"/>
  <c r="H11" i="2"/>
  <c r="G11" i="2"/>
  <c r="F11" i="2"/>
  <c r="E11" i="2"/>
  <c r="D11" i="2"/>
  <c r="K11" i="2"/>
  <c r="C11" i="2"/>
  <c r="I7" i="2"/>
  <c r="H7" i="2"/>
  <c r="G7" i="2"/>
  <c r="E7" i="2"/>
  <c r="D7" i="2"/>
  <c r="J7" i="2"/>
  <c r="C7" i="2"/>
  <c r="I17" i="2"/>
  <c r="H17" i="2"/>
  <c r="G17" i="2"/>
  <c r="F17" i="2"/>
  <c r="K17" i="2"/>
  <c r="E17" i="2"/>
  <c r="L37" i="2"/>
  <c r="L35" i="2"/>
  <c r="K37" i="2"/>
  <c r="J37" i="2"/>
  <c r="L36" i="2"/>
  <c r="K36" i="2"/>
  <c r="J36" i="2"/>
  <c r="J35" i="2"/>
  <c r="L34" i="2"/>
  <c r="K34" i="2"/>
  <c r="J34" i="2"/>
  <c r="J32" i="2"/>
  <c r="L33" i="2"/>
  <c r="K33" i="2"/>
  <c r="K29" i="2"/>
  <c r="J29" i="2"/>
  <c r="L21" i="2"/>
  <c r="K21" i="2"/>
  <c r="J21" i="2"/>
  <c r="L20" i="2"/>
  <c r="K20" i="2"/>
  <c r="J20" i="2"/>
  <c r="J19" i="2"/>
  <c r="L18" i="2"/>
  <c r="K18" i="2"/>
  <c r="J18" i="2"/>
  <c r="L17" i="2"/>
  <c r="J17" i="2"/>
  <c r="L16" i="2"/>
  <c r="K16" i="2"/>
  <c r="J16" i="2"/>
  <c r="J33" i="2"/>
  <c r="J31" i="2"/>
  <c r="K31" i="2"/>
  <c r="L31" i="2"/>
  <c r="L29" i="2"/>
  <c r="L28" i="2"/>
  <c r="K28" i="2"/>
  <c r="J28" i="2"/>
  <c r="L27" i="2"/>
  <c r="K27" i="2"/>
  <c r="J27" i="2"/>
  <c r="L25" i="2"/>
  <c r="K25" i="2"/>
  <c r="J25" i="2"/>
  <c r="J24" i="2"/>
  <c r="J30" i="2"/>
  <c r="L30" i="2"/>
  <c r="K30" i="2"/>
  <c r="L24" i="2"/>
  <c r="K24" i="2"/>
  <c r="L15" i="2"/>
  <c r="K15" i="2"/>
  <c r="J15" i="2"/>
  <c r="L12" i="2"/>
  <c r="L10" i="2"/>
  <c r="L9" i="2"/>
  <c r="L8" i="2"/>
  <c r="K12" i="2"/>
  <c r="K9" i="2"/>
  <c r="K8" i="2"/>
  <c r="J12" i="2"/>
  <c r="J9" i="2"/>
  <c r="J8" i="2"/>
  <c r="F7" i="2"/>
  <c r="B7" i="2"/>
  <c r="H5" i="2"/>
  <c r="G5" i="2"/>
  <c r="F5" i="2"/>
  <c r="E5" i="2"/>
  <c r="B51" i="1"/>
  <c r="P14" i="1"/>
  <c r="P13" i="1"/>
  <c r="O11" i="1"/>
  <c r="N11" i="1"/>
  <c r="M11" i="1"/>
  <c r="L11" i="1"/>
  <c r="K11" i="1"/>
  <c r="J11" i="1"/>
  <c r="J2" i="1"/>
  <c r="J50" i="1"/>
  <c r="I11" i="1"/>
  <c r="H11" i="1"/>
  <c r="G11" i="1"/>
  <c r="F11" i="1"/>
  <c r="E11" i="1"/>
  <c r="D11" i="1"/>
  <c r="C11" i="1"/>
  <c r="B11" i="1"/>
  <c r="B2" i="1"/>
  <c r="B50" i="1"/>
  <c r="P9" i="1"/>
  <c r="P5" i="1"/>
  <c r="P8" i="1"/>
  <c r="P7" i="1"/>
  <c r="P6" i="1"/>
  <c r="P4" i="1"/>
  <c r="O2" i="1"/>
  <c r="O50" i="1"/>
  <c r="N2" i="1"/>
  <c r="M2" i="1"/>
  <c r="M50" i="1"/>
  <c r="L2" i="1"/>
  <c r="K2" i="1"/>
  <c r="I2" i="1"/>
  <c r="H2" i="1"/>
  <c r="G2" i="1"/>
  <c r="G50" i="1"/>
  <c r="F2" i="1"/>
  <c r="F50" i="1"/>
  <c r="E2" i="1"/>
  <c r="E50" i="1"/>
  <c r="D2" i="1"/>
  <c r="C2" i="1"/>
  <c r="K35" i="2"/>
  <c r="E41" i="2"/>
  <c r="F41" i="2"/>
  <c r="I5" i="2"/>
  <c r="I41" i="2"/>
  <c r="J11" i="2"/>
  <c r="J5" i="2"/>
  <c r="L11" i="2"/>
  <c r="H41" i="2"/>
  <c r="K7" i="2"/>
  <c r="D5" i="2"/>
  <c r="D41" i="2"/>
  <c r="C5" i="2"/>
  <c r="C41" i="2"/>
  <c r="L7" i="2"/>
  <c r="J14" i="2"/>
  <c r="G41" i="2"/>
  <c r="K32" i="2"/>
  <c r="K5" i="2"/>
  <c r="C50" i="1"/>
  <c r="D50" i="1"/>
  <c r="H50" i="1"/>
  <c r="I50" i="1"/>
  <c r="K50" i="1"/>
  <c r="L50" i="1"/>
  <c r="N50" i="1"/>
  <c r="P50" i="1"/>
  <c r="P11" i="1"/>
  <c r="B5" i="2"/>
  <c r="B41" i="2"/>
  <c r="P2" i="1"/>
  <c r="J41" i="2"/>
  <c r="K41" i="2"/>
  <c r="L32" i="2"/>
  <c r="L5" i="2"/>
  <c r="L41" i="2"/>
  <c r="C51" i="1"/>
  <c r="D51" i="1"/>
  <c r="E51" i="1"/>
  <c r="F51" i="1"/>
  <c r="G51" i="1"/>
  <c r="H51" i="1"/>
  <c r="I51" i="1"/>
  <c r="J51" i="1"/>
  <c r="K51" i="1"/>
  <c r="L51" i="1"/>
  <c r="M51" i="1"/>
  <c r="N51" i="1"/>
  <c r="O51" i="1"/>
</calcChain>
</file>

<file path=xl/sharedStrings.xml><?xml version="1.0" encoding="utf-8"?>
<sst xmlns="http://schemas.openxmlformats.org/spreadsheetml/2006/main" count="167" uniqueCount="120">
  <si>
    <t>21st LD Democrats</t>
  </si>
  <si>
    <t>Dec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</si>
  <si>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</si>
  <si>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</si>
  <si>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</si>
  <si>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</si>
  <si>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</si>
  <si>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</si>
  <si>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</si>
  <si>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</si>
  <si>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</si>
  <si>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</si>
  <si>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</si>
  <si>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accountable</t>
  </si>
  <si>
    <t>INCOME</t>
  </si>
  <si>
    <t xml:space="preserve">From </t>
  </si>
  <si>
    <t>Membership</t>
  </si>
  <si>
    <t>___@ $25 membership</t>
  </si>
  <si>
    <t>___ @ $10 contribution</t>
  </si>
  <si>
    <t>???</t>
  </si>
  <si>
    <t>Call Time</t>
  </si>
  <si>
    <t>___ @ $100 contribution</t>
  </si>
  <si>
    <t>320 @ $5 items</t>
  </si>
  <si>
    <t>EXPENSES</t>
  </si>
  <si>
    <t>Communications</t>
  </si>
  <si>
    <t>PO Box</t>
  </si>
  <si>
    <t>US Mail Box</t>
  </si>
  <si>
    <t>Webhosting</t>
  </si>
  <si>
    <t xml:space="preserve">Word Press </t>
  </si>
  <si>
    <t>Email Blast</t>
  </si>
  <si>
    <t>Domain Renewal</t>
  </si>
  <si>
    <t>Misc.</t>
  </si>
  <si>
    <t>Database</t>
  </si>
  <si>
    <t>Word Press</t>
  </si>
  <si>
    <t>Summer Picnic</t>
  </si>
  <si>
    <t>food, bev, misc.</t>
  </si>
  <si>
    <t>Holiday Party</t>
  </si>
  <si>
    <t>room, food, bev., m</t>
  </si>
  <si>
    <t>Election Night Party</t>
  </si>
  <si>
    <t>Caucus Cycle</t>
  </si>
  <si>
    <t>Local High School</t>
  </si>
  <si>
    <t>AV</t>
  </si>
  <si>
    <t>Materials</t>
  </si>
  <si>
    <t>Campaign Support</t>
  </si>
  <si>
    <t>Edmonds Parade - 4th of July</t>
  </si>
  <si>
    <t>Summer Doorbelling</t>
  </si>
  <si>
    <t>Fall Phonebanking</t>
  </si>
  <si>
    <t>Mukilteo Parade - early September</t>
  </si>
  <si>
    <t>Issues Education</t>
  </si>
  <si>
    <t>Legislative Forum</t>
  </si>
  <si>
    <t>Evergreen State Fair</t>
  </si>
  <si>
    <t xml:space="preserve">Fundraising </t>
  </si>
  <si>
    <t>Spring Event</t>
  </si>
  <si>
    <t>Presidential Chum</t>
  </si>
  <si>
    <t>Balance</t>
  </si>
  <si>
    <t>Net</t>
  </si>
  <si>
    <t>Q1</t>
  </si>
  <si>
    <t>Q2</t>
  </si>
  <si>
    <t>Q3</t>
  </si>
  <si>
    <t>Q4</t>
  </si>
  <si>
    <t>Total</t>
  </si>
  <si>
    <t xml:space="preserve">Income From </t>
  </si>
  <si>
    <t>Membership Dues</t>
  </si>
  <si>
    <t>Planned Giving</t>
  </si>
  <si>
    <t>General Printing /Copy Costs</t>
  </si>
  <si>
    <t>Flyers/Remittance</t>
  </si>
  <si>
    <t>Committee Membership</t>
  </si>
  <si>
    <t>Robocall</t>
  </si>
  <si>
    <t xml:space="preserve"> Picnic</t>
  </si>
  <si>
    <t xml:space="preserve"> </t>
  </si>
  <si>
    <t xml:space="preserve"> Election/Holiday Party</t>
  </si>
  <si>
    <t>Identification</t>
  </si>
  <si>
    <t xml:space="preserve">   Meeting Venue/Security</t>
  </si>
  <si>
    <t>Election Cycle</t>
  </si>
  <si>
    <t xml:space="preserve">   Venue LD Precinct Caucus</t>
  </si>
  <si>
    <t>Edmonds Parade - July 4</t>
  </si>
  <si>
    <t xml:space="preserve">   Candiate Donation</t>
  </si>
  <si>
    <t>Issues  &amp; Education</t>
  </si>
  <si>
    <t>21st LD Democrats Budget 2019-2020</t>
  </si>
  <si>
    <t>2019 Total</t>
  </si>
  <si>
    <t>2020 Total</t>
  </si>
  <si>
    <t xml:space="preserve">    Venue LD Caucus</t>
  </si>
  <si>
    <t>Monthly Meeting Events</t>
  </si>
  <si>
    <t>Spring/Fall Events</t>
  </si>
  <si>
    <t xml:space="preserve"> Lobby Days</t>
  </si>
  <si>
    <t>Venue Precinct Caucus</t>
  </si>
  <si>
    <t>Venue LD Caucus</t>
  </si>
  <si>
    <t>Fall Event</t>
  </si>
  <si>
    <t>Spring / Fall Events</t>
  </si>
  <si>
    <t>mail chimp</t>
  </si>
  <si>
    <t xml:space="preserve">Webhosting </t>
  </si>
  <si>
    <t>Mar</t>
  </si>
  <si>
    <t>Apr</t>
  </si>
  <si>
    <t>Jun</t>
  </si>
  <si>
    <t>Jul</t>
  </si>
  <si>
    <t>Aug</t>
  </si>
  <si>
    <t>Sep</t>
  </si>
  <si>
    <t>Theme</t>
  </si>
  <si>
    <t>Environment</t>
  </si>
  <si>
    <t xml:space="preserve">Speaker </t>
  </si>
  <si>
    <t>Focus</t>
  </si>
  <si>
    <t>Ariva</t>
  </si>
  <si>
    <t>Marko,</t>
  </si>
  <si>
    <t>Endorsements</t>
  </si>
  <si>
    <t>Primary</t>
  </si>
  <si>
    <t>Election</t>
  </si>
  <si>
    <t>Healthcare,
Primary/Caucus</t>
  </si>
  <si>
    <t>Committees,
Budget</t>
  </si>
  <si>
    <t>CoC, 
Bylaws</t>
  </si>
  <si>
    <t>Activity</t>
  </si>
  <si>
    <t>Parade</t>
  </si>
  <si>
    <t>Potluck</t>
  </si>
  <si>
    <t>Area</t>
  </si>
  <si>
    <t>Edmonds</t>
  </si>
  <si>
    <t>Mukilteo</t>
  </si>
  <si>
    <t>Lynnwood</t>
  </si>
  <si>
    <t>GOTV</t>
  </si>
  <si>
    <t>Picnic</t>
  </si>
  <si>
    <t>Lobby</t>
  </si>
  <si>
    <t>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</si>
</sst>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;@"/>
    <numFmt numFmtId="165" formatCode="\$#,##0.00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4"/>
      <color indexed="8"/>
      <name val="Calibri"/>
      <family val="2"/>
      <charset val="1"/>
    </font>
    <font>
      <i/>
      <sz val="14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1"/>
      <color indexed="12"/>
      <name val="Calibri"/>
      <family val="2"/>
      <charset val="1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1"/>
      <color indexed="19"/>
      <name val="Calibri"/>
      <family val="2"/>
      <charset val="1"/>
    </font>
    <font>
      <sz val="11"/>
      <color indexed="50"/>
      <name val="Calibri"/>
      <family val="2"/>
      <charset val="1"/>
    </font>
    <font>
      <b/>
      <sz val="12"/>
      <color indexed="19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indexed="10"/>
      <name val="Calibri"/>
      <family val="2"/>
      <charset val="1"/>
    </font>
    <font>
      <sz val="11"/>
      <color indexed="30"/>
      <name val="Calibri"/>
      <family val="2"/>
      <charset val="1"/>
    </font>
    <font>
      <sz val="24"/>
      <name val="Segoe UI Light"/>
      <family val="2"/>
    </font>
    <font>
      <b/>
      <sz val="24"/>
      <name val="Segoe UI Light"/>
      <family val="2"/>
    </font>
    <font>
      <sz val="10"/>
      <name val="Segoe UI Light"/>
      <family val="2"/>
    </font>
    <font>
      <b/>
      <sz val="14"/>
      <name val="Segoe UI Light"/>
      <family val="2"/>
    </font>
    <font>
      <b/>
      <i/>
      <sz val="14"/>
      <color indexed="8"/>
      <name val="Segoe UI Light"/>
      <family val="2"/>
    </font>
    <font>
      <b/>
      <i/>
      <sz val="14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sz val="11"/>
      <name val="Segoe UI Light"/>
      <family val="2"/>
    </font>
    <font>
      <sz val="11"/>
      <color indexed="8"/>
      <name val="Segoe UI Light"/>
      <family val="2"/>
    </font>
    <font>
      <b/>
      <sz val="12"/>
      <color indexed="8"/>
      <name val="Segoe UI Light"/>
      <family val="2"/>
    </font>
    <font>
      <b/>
      <sz val="11"/>
      <color indexed="8"/>
      <name val="Segoe UI Light"/>
      <family val="2"/>
    </font>
    <font>
      <sz val="11"/>
      <color indexed="19"/>
      <name val="Segoe UI Light"/>
      <family val="2"/>
    </font>
    <font>
      <b/>
      <sz val="12"/>
      <color indexed="19"/>
      <name val="Segoe UI Light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42"/>
      </patternFill>
    </fill>
    <fill>
      <patternFill patternType="solid">
        <fgColor theme="0" tint="-0.24994659260841701"/>
        <bgColor indexed="3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2" borderId="0"/>
    <xf numFmtId="0" fontId="9" fillId="0" borderId="0"/>
  </cellStyleXfs>
  <cellXfs count="117">
    <xf numFmtId="0" fontId="0" fillId="0" borderId="0" xfId="0"/>
    <xf numFmtId="164" fontId="3" fillId="0" borderId="1" xfId="2" applyNumberFormat="1" applyFont="1" applyBorder="1"/>
    <xf numFmtId="164" fontId="4" fillId="0" borderId="1" xfId="2" applyNumberFormat="1" applyFont="1" applyBorder="1"/>
    <xf numFmtId="164" fontId="4" fillId="3" borderId="1" xfId="3" applyNumberFormat="1" applyFont="1" applyFill="1" applyBorder="1" applyAlignment="1" applyProtection="1"/>
    <xf numFmtId="164" fontId="4" fillId="0" borderId="2" xfId="2" applyNumberFormat="1" applyFont="1" applyBorder="1"/>
    <xf numFmtId="0" fontId="6" fillId="4" borderId="1" xfId="2" applyFont="1" applyFill="1" applyBorder="1"/>
    <xf numFmtId="165" fontId="6" fillId="4" borderId="1" xfId="1" applyNumberFormat="1" applyFont="1" applyFill="1" applyBorder="1" applyAlignment="1" applyProtection="1"/>
    <xf numFmtId="165" fontId="6" fillId="3" borderId="1" xfId="1" applyNumberFormat="1" applyFont="1" applyFill="1" applyBorder="1" applyAlignment="1" applyProtection="1"/>
    <xf numFmtId="165" fontId="6" fillId="4" borderId="2" xfId="1" applyNumberFormat="1" applyFont="1" applyFill="1" applyBorder="1" applyAlignment="1" applyProtection="1"/>
    <xf numFmtId="0" fontId="7" fillId="0" borderId="0" xfId="2" applyFont="1" applyBorder="1"/>
    <xf numFmtId="165" fontId="7" fillId="0" borderId="0" xfId="1" applyNumberFormat="1" applyFont="1" applyFill="1" applyBorder="1" applyAlignment="1" applyProtection="1"/>
    <xf numFmtId="165" fontId="7" fillId="3" borderId="0" xfId="3" applyNumberFormat="1" applyFont="1" applyFill="1" applyBorder="1" applyAlignment="1" applyProtection="1"/>
    <xf numFmtId="165" fontId="7" fillId="0" borderId="3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44" fontId="8" fillId="0" borderId="0" xfId="1" applyFont="1" applyFill="1" applyBorder="1" applyAlignment="1" applyProtection="1"/>
    <xf numFmtId="0" fontId="8" fillId="0" borderId="0" xfId="2" applyFont="1" applyBorder="1"/>
    <xf numFmtId="0" fontId="2" fillId="0" borderId="0" xfId="2" applyFont="1" applyAlignment="1">
      <alignment horizontal="left" indent="1"/>
    </xf>
    <xf numFmtId="44" fontId="1" fillId="0" borderId="0" xfId="1"/>
    <xf numFmtId="3" fontId="7" fillId="3" borderId="0" xfId="3" applyNumberFormat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3" fontId="7" fillId="0" borderId="3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2" fillId="0" borderId="0" xfId="2"/>
    <xf numFmtId="0" fontId="10" fillId="0" borderId="0" xfId="4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0" fontId="2" fillId="0" borderId="1" xfId="2" applyBorder="1"/>
    <xf numFmtId="165" fontId="7" fillId="0" borderId="1" xfId="1" applyNumberFormat="1" applyFont="1" applyFill="1" applyBorder="1" applyAlignment="1" applyProtection="1"/>
    <xf numFmtId="165" fontId="7" fillId="3" borderId="1" xfId="3" applyNumberFormat="1" applyFont="1" applyFill="1" applyBorder="1" applyAlignment="1" applyProtection="1"/>
    <xf numFmtId="165" fontId="7" fillId="0" borderId="2" xfId="1" applyNumberFormat="1" applyFont="1" applyFill="1" applyBorder="1" applyAlignment="1" applyProtection="1"/>
    <xf numFmtId="165" fontId="2" fillId="0" borderId="1" xfId="1" applyNumberFormat="1" applyFont="1" applyFill="1" applyBorder="1" applyAlignment="1" applyProtection="1"/>
    <xf numFmtId="44" fontId="2" fillId="0" borderId="1" xfId="1" applyFont="1" applyFill="1" applyBorder="1" applyAlignment="1" applyProtection="1"/>
    <xf numFmtId="0" fontId="11" fillId="4" borderId="1" xfId="2" applyFont="1" applyFill="1" applyBorder="1"/>
    <xf numFmtId="165" fontId="11" fillId="4" borderId="1" xfId="1" applyNumberFormat="1" applyFont="1" applyFill="1" applyBorder="1" applyAlignment="1" applyProtection="1"/>
    <xf numFmtId="0" fontId="12" fillId="4" borderId="1" xfId="2" applyFont="1" applyFill="1" applyBorder="1"/>
    <xf numFmtId="44" fontId="2" fillId="0" borderId="0" xfId="1" applyFont="1" applyFill="1" applyBorder="1" applyAlignment="1" applyProtection="1"/>
    <xf numFmtId="0" fontId="2" fillId="0" borderId="0" xfId="2" applyFont="1" applyBorder="1"/>
    <xf numFmtId="0" fontId="2" fillId="0" borderId="0" xfId="2" applyFont="1" applyBorder="1" applyAlignment="1">
      <alignment horizontal="left" indent="1"/>
    </xf>
    <xf numFmtId="0" fontId="2" fillId="0" borderId="0" xfId="2" applyFont="1" applyAlignment="1">
      <alignment horizontal="left"/>
    </xf>
    <xf numFmtId="165" fontId="7" fillId="5" borderId="0" xfId="3" applyNumberFormat="1" applyFont="1" applyFill="1" applyBorder="1" applyAlignment="1" applyProtection="1"/>
    <xf numFmtId="0" fontId="2" fillId="0" borderId="1" xfId="2" applyBorder="1" applyAlignment="1">
      <alignment horizontal="left" indent="1"/>
    </xf>
    <xf numFmtId="0" fontId="2" fillId="0" borderId="4" xfId="2" applyBorder="1"/>
    <xf numFmtId="165" fontId="7" fillId="0" borderId="4" xfId="1" applyNumberFormat="1" applyFont="1" applyFill="1" applyBorder="1" applyAlignment="1" applyProtection="1"/>
    <xf numFmtId="165" fontId="7" fillId="3" borderId="4" xfId="3" applyNumberFormat="1" applyFont="1" applyFill="1" applyBorder="1" applyAlignment="1" applyProtection="1"/>
    <xf numFmtId="165" fontId="2" fillId="0" borderId="4" xfId="1" applyNumberFormat="1" applyFont="1" applyFill="1" applyBorder="1" applyAlignment="1" applyProtection="1"/>
    <xf numFmtId="44" fontId="2" fillId="0" borderId="4" xfId="1" applyFont="1" applyFill="1" applyBorder="1" applyAlignment="1" applyProtection="1"/>
    <xf numFmtId="165" fontId="13" fillId="0" borderId="0" xfId="1" applyNumberFormat="1" applyFont="1" applyFill="1" applyBorder="1" applyAlignment="1" applyProtection="1"/>
    <xf numFmtId="165" fontId="13" fillId="3" borderId="0" xfId="3" applyNumberFormat="1" applyFont="1" applyFill="1" applyBorder="1" applyAlignment="1" applyProtection="1"/>
    <xf numFmtId="165" fontId="13" fillId="0" borderId="3" xfId="1" applyNumberFormat="1" applyFont="1" applyFill="1" applyBorder="1" applyAlignment="1" applyProtection="1"/>
    <xf numFmtId="165" fontId="14" fillId="0" borderId="0" xfId="1" applyNumberFormat="1" applyFont="1" applyFill="1" applyBorder="1" applyAlignment="1" applyProtection="1"/>
    <xf numFmtId="165" fontId="14" fillId="3" borderId="0" xfId="3" applyNumberFormat="1" applyFont="1" applyFill="1" applyBorder="1" applyAlignment="1" applyProtection="1"/>
    <xf numFmtId="0" fontId="6" fillId="0" borderId="1" xfId="2" applyFont="1" applyBorder="1"/>
    <xf numFmtId="165" fontId="15" fillId="0" borderId="1" xfId="1" applyNumberFormat="1" applyFont="1" applyFill="1" applyBorder="1" applyAlignment="1" applyProtection="1"/>
    <xf numFmtId="165" fontId="15" fillId="3" borderId="1" xfId="1" applyNumberFormat="1" applyFont="1" applyFill="1" applyBorder="1" applyAlignment="1" applyProtection="1"/>
    <xf numFmtId="165" fontId="16" fillId="0" borderId="2" xfId="1" applyNumberFormat="1" applyFont="1" applyFill="1" applyBorder="1" applyAlignment="1" applyProtection="1"/>
    <xf numFmtId="165" fontId="16" fillId="3" borderId="1" xfId="1" applyNumberFormat="1" applyFont="1" applyFill="1" applyBorder="1" applyAlignment="1" applyProtection="1"/>
    <xf numFmtId="165" fontId="17" fillId="3" borderId="1" xfId="1" applyNumberFormat="1" applyFont="1" applyFill="1" applyBorder="1" applyAlignment="1" applyProtection="1"/>
    <xf numFmtId="165" fontId="17" fillId="0" borderId="1" xfId="1" applyNumberFormat="1" applyFont="1" applyFill="1" applyBorder="1" applyAlignment="1" applyProtection="1"/>
    <xf numFmtId="165" fontId="6" fillId="0" borderId="1" xfId="1" applyNumberFormat="1" applyFont="1" applyFill="1" applyBorder="1" applyAlignment="1" applyProtection="1"/>
    <xf numFmtId="0" fontId="6" fillId="0" borderId="4" xfId="2" applyFont="1" applyBorder="1"/>
    <xf numFmtId="165" fontId="15" fillId="6" borderId="1" xfId="1" applyNumberFormat="1" applyFont="1" applyFill="1" applyBorder="1" applyAlignment="1" applyProtection="1"/>
    <xf numFmtId="165" fontId="6" fillId="7" borderId="4" xfId="1" applyNumberFormat="1" applyFont="1" applyFill="1" applyBorder="1" applyAlignment="1" applyProtection="1"/>
    <xf numFmtId="0" fontId="18" fillId="0" borderId="0" xfId="2" applyFont="1"/>
    <xf numFmtId="165" fontId="18" fillId="0" borderId="0" xfId="1" applyNumberFormat="1" applyFont="1" applyFill="1" applyBorder="1" applyAlignment="1" applyProtection="1"/>
    <xf numFmtId="44" fontId="18" fillId="0" borderId="0" xfId="1" applyFont="1" applyFill="1" applyBorder="1" applyAlignment="1" applyProtection="1"/>
    <xf numFmtId="0" fontId="21" fillId="0" borderId="0" xfId="0" applyFont="1"/>
    <xf numFmtId="166" fontId="21" fillId="0" borderId="0" xfId="0" applyNumberFormat="1" applyFont="1"/>
    <xf numFmtId="164" fontId="23" fillId="0" borderId="1" xfId="2" applyNumberFormat="1" applyFont="1" applyBorder="1" applyAlignment="1">
      <alignment horizontal="center"/>
    </xf>
    <xf numFmtId="166" fontId="24" fillId="0" borderId="1" xfId="2" applyNumberFormat="1" applyFont="1" applyBorder="1" applyAlignment="1">
      <alignment horizontal="center"/>
    </xf>
    <xf numFmtId="166" fontId="24" fillId="0" borderId="1" xfId="3" applyNumberFormat="1" applyFont="1" applyFill="1" applyBorder="1" applyAlignment="1" applyProtection="1">
      <alignment horizontal="center"/>
    </xf>
    <xf numFmtId="0" fontId="25" fillId="8" borderId="1" xfId="2" applyFont="1" applyFill="1" applyBorder="1"/>
    <xf numFmtId="166" fontId="25" fillId="8" borderId="1" xfId="1" applyNumberFormat="1" applyFont="1" applyFill="1" applyBorder="1" applyAlignment="1" applyProtection="1"/>
    <xf numFmtId="166" fontId="25" fillId="9" borderId="1" xfId="1" applyNumberFormat="1" applyFont="1" applyFill="1" applyBorder="1" applyAlignment="1" applyProtection="1"/>
    <xf numFmtId="0" fontId="26" fillId="0" borderId="0" xfId="2" applyFont="1" applyBorder="1"/>
    <xf numFmtId="166" fontId="27" fillId="0" borderId="0" xfId="1" applyNumberFormat="1" applyFont="1" applyFill="1" applyBorder="1" applyAlignment="1" applyProtection="1"/>
    <xf numFmtId="166" fontId="27" fillId="0" borderId="0" xfId="3" applyNumberFormat="1" applyFont="1" applyFill="1" applyBorder="1" applyAlignment="1" applyProtection="1"/>
    <xf numFmtId="0" fontId="28" fillId="0" borderId="0" xfId="2" applyFont="1" applyAlignment="1">
      <alignment horizontal="left" indent="1"/>
    </xf>
    <xf numFmtId="166" fontId="28" fillId="0" borderId="0" xfId="1" applyNumberFormat="1" applyFont="1"/>
    <xf numFmtId="166" fontId="28" fillId="0" borderId="0" xfId="1" applyNumberFormat="1" applyFont="1" applyFill="1"/>
    <xf numFmtId="0" fontId="28" fillId="0" borderId="1" xfId="2" applyFont="1" applyBorder="1"/>
    <xf numFmtId="166" fontId="27" fillId="0" borderId="1" xfId="1" applyNumberFormat="1" applyFont="1" applyFill="1" applyBorder="1" applyAlignment="1" applyProtection="1"/>
    <xf numFmtId="166" fontId="27" fillId="0" borderId="1" xfId="3" applyNumberFormat="1" applyFont="1" applyFill="1" applyBorder="1" applyAlignment="1" applyProtection="1"/>
    <xf numFmtId="166" fontId="27" fillId="0" borderId="5" xfId="1" applyNumberFormat="1" applyFont="1" applyFill="1" applyBorder="1" applyAlignment="1" applyProtection="1"/>
    <xf numFmtId="0" fontId="29" fillId="8" borderId="1" xfId="2" applyFont="1" applyFill="1" applyBorder="1"/>
    <xf numFmtId="166" fontId="26" fillId="9" borderId="5" xfId="1" applyNumberFormat="1" applyFont="1" applyFill="1" applyBorder="1" applyAlignment="1" applyProtection="1"/>
    <xf numFmtId="166" fontId="21" fillId="0" borderId="0" xfId="0" applyNumberFormat="1" applyFont="1" applyFill="1"/>
    <xf numFmtId="0" fontId="30" fillId="0" borderId="0" xfId="2" applyFont="1" applyBorder="1"/>
    <xf numFmtId="0" fontId="28" fillId="0" borderId="0" xfId="2" applyFont="1" applyBorder="1"/>
    <xf numFmtId="0" fontId="30" fillId="0" borderId="0" xfId="2" applyFont="1" applyAlignment="1">
      <alignment horizontal="left"/>
    </xf>
    <xf numFmtId="0" fontId="30" fillId="0" borderId="0" xfId="2" applyFont="1"/>
    <xf numFmtId="0" fontId="28" fillId="0" borderId="1" xfId="2" applyFont="1" applyBorder="1" applyAlignment="1">
      <alignment horizontal="left" indent="1"/>
    </xf>
    <xf numFmtId="0" fontId="28" fillId="0" borderId="4" xfId="2" applyFont="1" applyBorder="1"/>
    <xf numFmtId="166" fontId="27" fillId="0" borderId="4" xfId="1" applyNumberFormat="1" applyFont="1" applyFill="1" applyBorder="1" applyAlignment="1" applyProtection="1"/>
    <xf numFmtId="166" fontId="27" fillId="0" borderId="4" xfId="3" applyNumberFormat="1" applyFont="1" applyFill="1" applyBorder="1" applyAlignment="1" applyProtection="1"/>
    <xf numFmtId="166" fontId="27" fillId="0" borderId="6" xfId="1" applyNumberFormat="1" applyFont="1" applyFill="1" applyBorder="1" applyAlignment="1" applyProtection="1"/>
    <xf numFmtId="0" fontId="28" fillId="0" borderId="0" xfId="2" applyFont="1"/>
    <xf numFmtId="166" fontId="31" fillId="0" borderId="0" xfId="1" applyNumberFormat="1" applyFont="1" applyFill="1" applyBorder="1" applyAlignment="1" applyProtection="1"/>
    <xf numFmtId="166" fontId="31" fillId="0" borderId="0" xfId="3" applyNumberFormat="1" applyFont="1" applyFill="1" applyBorder="1" applyAlignment="1" applyProtection="1"/>
    <xf numFmtId="0" fontId="25" fillId="0" borderId="1" xfId="2" applyFont="1" applyBorder="1"/>
    <xf numFmtId="166" fontId="32" fillId="0" borderId="1" xfId="1" applyNumberFormat="1" applyFont="1" applyFill="1" applyBorder="1" applyAlignment="1" applyProtection="1"/>
    <xf numFmtId="0" fontId="25" fillId="0" borderId="7" xfId="2" applyFont="1" applyBorder="1"/>
    <xf numFmtId="166" fontId="32" fillId="6" borderId="7" xfId="1" applyNumberFormat="1" applyFont="1" applyFill="1" applyBorder="1" applyAlignment="1" applyProtection="1"/>
    <xf numFmtId="166" fontId="25" fillId="0" borderId="7" xfId="1" applyNumberFormat="1" applyFont="1" applyFill="1" applyBorder="1" applyAlignment="1" applyProtection="1"/>
    <xf numFmtId="166" fontId="25" fillId="0" borderId="4" xfId="1" applyNumberFormat="1" applyFont="1" applyFill="1" applyBorder="1" applyAlignment="1" applyProtection="1"/>
    <xf numFmtId="166" fontId="25" fillId="7" borderId="4" xfId="1" applyNumberFormat="1" applyFont="1" applyFill="1" applyBorder="1" applyAlignment="1" applyProtection="1"/>
    <xf numFmtId="166" fontId="24" fillId="0" borderId="1" xfId="2" applyNumberFormat="1" applyFont="1" applyBorder="1" applyAlignment="1">
      <alignment horizontal="center" wrapText="1"/>
    </xf>
    <xf numFmtId="166" fontId="26" fillId="0" borderId="0" xfId="1" applyNumberFormat="1" applyFont="1" applyFill="1" applyBorder="1" applyAlignment="1" applyProtection="1"/>
    <xf numFmtId="166" fontId="26" fillId="0" borderId="8" xfId="1" applyNumberFormat="1" applyFont="1" applyFill="1" applyBorder="1" applyAlignment="1" applyProtection="1"/>
    <xf numFmtId="166" fontId="26" fillId="9" borderId="9" xfId="1" applyNumberFormat="1" applyFont="1" applyFill="1" applyBorder="1" applyAlignment="1" applyProtection="1"/>
    <xf numFmtId="0" fontId="19" fillId="0" borderId="0" xfId="0" applyFont="1" applyAlignment="1"/>
    <xf numFmtId="0" fontId="20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Fill="1" applyAlignment="1">
      <alignment horizontal="center"/>
    </xf>
    <xf numFmtId="166" fontId="26" fillId="0" borderId="8" xfId="3" applyNumberFormat="1" applyFont="1" applyFill="1" applyBorder="1" applyAlignment="1" applyProtection="1"/>
    <xf numFmtId="165" fontId="7" fillId="10" borderId="1" xfId="3" applyNumberFormat="1" applyFont="1" applyFill="1" applyBorder="1" applyAlignment="1" applyProtection="1"/>
    <xf numFmtId="165" fontId="7" fillId="11" borderId="0" xfId="3" applyNumberFormat="1" applyFont="1" applyFill="1" applyBorder="1" applyAlignment="1" applyProtection="1"/>
    <xf numFmtId="0" fontId="33" fillId="0" borderId="0" xfId="0" applyFont="1"/>
    <xf numFmtId="0" fontId="0" fillId="0" borderId="0" xfId="0" applyAlignment="1">
      <alignment wrapText="1"/>
    </xf>
  </cellXfs>
  <cellStyles count="5">
    <cellStyle name="Currency" xfId="1" builtinId="4"/>
    <cellStyle name="Excel Built-in Good" xfId="3" xr:uid="{A678566E-6FC1-41B2-927B-3BD21BD1C65B}"/>
    <cellStyle name="Excel Built-in Normal" xfId="2" xr:uid="{A244C363-6F2E-4E20-BC28-B68570AC0FB3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156210</xdr:colOff>
      <xdr:row>0</xdr:row>
      <xdr:rowOff>60960</xdr:rowOff>
    </xdr:from>
    <xdr:to>
      <xdr:col>4</xdr:col>
      <xdr:colOff>537210</xdr:colOff>
      <xdr:row>0</xdr:row>
      <xdr:rowOff>971549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10491E24-98B0-4DD2-ACA8-EB7D85FF0D88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554730" y="60960"/>
          <a:ext cx="967740" cy="91058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213C-AF38-484F-A9A3-B7A5893180F8}">
  <dimension ref="A1:R52"/>
  <sheetViews>
    <sheetView view="pageBreakPreview" zoomScale="60" zoomScaleNormal="100" workbookViewId="0">
      <selection activeCell="J40" sqref="J40"/>
    </sheetView>
  </sheetViews>
  <sheetFormatPr defaultRowHeight="14.4" x14ac:dyDescent="0.55000000000000004"/>
  <cols>
    <col min="1" max="1" width="21.47265625" customWidth="1"/>
    <col min="3" max="4" width="10.68359375" customWidth="1"/>
    <col min="5" max="5" width="11.47265625" customWidth="1"/>
    <col min="6" max="6" width="10.1015625" customWidth="1"/>
    <col min="7" max="7" width="10.89453125" customWidth="1"/>
    <col min="8" max="8" width="11.20703125" customWidth="1"/>
    <col min="9" max="9" width="11.578125" customWidth="1"/>
    <col min="10" max="10" width="11.83984375" customWidth="1"/>
    <col min="11" max="11" width="11.20703125" customWidth="1"/>
    <col min="12" max="12" width="10.5234375" customWidth="1"/>
    <col min="13" max="13" width="10.41796875" customWidth="1"/>
    <col min="14" max="14" width="10.9453125" customWidth="1"/>
    <col min="15" max="15" width="10.5234375" customWidth="1"/>
    <col min="16" max="16" width="10.83984375" customWidth="1"/>
    <col min="18" max="18" width="11.20703125" customWidth="1"/>
  </cols>
  <sheetData>
    <row r="1" spans="1:18" ht="18.600000000000001" thickBot="1" x14ac:dyDescent="0.7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4" t="s">
        <v>7</v>
      </c>
      <c r="I1" s="3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1" t="s">
        <v>1</v>
      </c>
      <c r="O1" s="3" t="s">
        <v>2</v>
      </c>
      <c r="P1" s="1"/>
      <c r="Q1" s="1" t="s">
        <v>13</v>
      </c>
      <c r="R1" s="1"/>
    </row>
    <row r="2" spans="1:18" ht="15.9" thickBot="1" x14ac:dyDescent="0.65">
      <c r="A2" s="5" t="s">
        <v>14</v>
      </c>
      <c r="B2" s="6">
        <f>SUM(B3:B10)</f>
        <v>0</v>
      </c>
      <c r="C2" s="7">
        <f>SUM(C3:C10)</f>
        <v>1525</v>
      </c>
      <c r="D2" s="6">
        <f>SUM(D3:D10)</f>
        <v>775</v>
      </c>
      <c r="E2" s="7">
        <f>SUM(E3:E10)</f>
        <v>325</v>
      </c>
      <c r="F2" s="6">
        <f>SUM(F3:F10)</f>
        <v>325</v>
      </c>
      <c r="G2" s="7">
        <f>SUM(G3:G10)</f>
        <v>325</v>
      </c>
      <c r="H2" s="8">
        <f>SUM(H3:H10)</f>
        <v>825</v>
      </c>
      <c r="I2" s="7">
        <f>SUM(I3:I10)</f>
        <v>325</v>
      </c>
      <c r="J2" s="6">
        <f>SUM(J3:J10)</f>
        <v>325</v>
      </c>
      <c r="K2" s="7">
        <f>SUM(K3:K10)</f>
        <v>325</v>
      </c>
      <c r="L2" s="6">
        <f>SUM(L3:L10)</f>
        <v>325</v>
      </c>
      <c r="M2" s="7">
        <f>SUM(M3:M10)</f>
        <v>825</v>
      </c>
      <c r="N2" s="6">
        <f>SUM(N3:N10)</f>
        <v>275</v>
      </c>
      <c r="O2" s="7">
        <f>SUM(O3:O10)</f>
        <v>150</v>
      </c>
      <c r="P2" s="6">
        <f>SUM(B2:O2)</f>
        <v>6650</v>
      </c>
      <c r="Q2" s="5"/>
      <c r="R2" s="5"/>
    </row>
    <row r="3" spans="1:18" x14ac:dyDescent="0.55000000000000004">
      <c r="A3" s="9" t="s">
        <v>15</v>
      </c>
      <c r="B3" s="10"/>
      <c r="C3" s="11"/>
      <c r="D3" s="10"/>
      <c r="E3" s="11"/>
      <c r="F3" s="10"/>
      <c r="G3" s="11"/>
      <c r="H3" s="12"/>
      <c r="I3" s="11"/>
      <c r="J3" s="10"/>
      <c r="K3" s="11"/>
      <c r="L3" s="10"/>
      <c r="M3" s="11"/>
      <c r="N3" s="13"/>
      <c r="O3" s="11"/>
      <c r="P3" s="14"/>
      <c r="Q3" s="15"/>
      <c r="R3" s="15"/>
    </row>
    <row r="4" spans="1:18" x14ac:dyDescent="0.55000000000000004">
      <c r="A4" s="16" t="s">
        <v>62</v>
      </c>
      <c r="B4" s="17"/>
      <c r="C4" s="18">
        <v>1425</v>
      </c>
      <c r="D4" s="19">
        <v>125</v>
      </c>
      <c r="E4" s="19">
        <v>125</v>
      </c>
      <c r="F4" s="19">
        <v>125</v>
      </c>
      <c r="G4" s="19">
        <v>125</v>
      </c>
      <c r="H4" s="19">
        <v>125</v>
      </c>
      <c r="I4" s="19">
        <v>125</v>
      </c>
      <c r="J4" s="19">
        <v>125</v>
      </c>
      <c r="K4" s="19">
        <v>125</v>
      </c>
      <c r="L4" s="19">
        <v>125</v>
      </c>
      <c r="M4" s="19">
        <v>125</v>
      </c>
      <c r="N4" s="19">
        <v>125</v>
      </c>
      <c r="O4" s="18"/>
      <c r="P4" s="21">
        <f t="shared" ref="P4:P9" si="0">SUM(B4:N4)</f>
        <v>2800</v>
      </c>
      <c r="Q4" s="22" t="s">
        <v>17</v>
      </c>
      <c r="R4" s="22"/>
    </row>
    <row r="5" spans="1:18" x14ac:dyDescent="0.55000000000000004">
      <c r="A5" s="16" t="s">
        <v>63</v>
      </c>
      <c r="B5" s="19"/>
      <c r="C5" s="18"/>
      <c r="D5" s="19">
        <v>500</v>
      </c>
      <c r="E5" s="18">
        <v>50</v>
      </c>
      <c r="F5" s="18">
        <v>50</v>
      </c>
      <c r="G5" s="18">
        <v>50</v>
      </c>
      <c r="H5" s="18">
        <v>50</v>
      </c>
      <c r="I5" s="18">
        <v>50</v>
      </c>
      <c r="J5" s="18">
        <v>50</v>
      </c>
      <c r="K5" s="18">
        <v>50</v>
      </c>
      <c r="L5" s="18">
        <v>50</v>
      </c>
      <c r="M5" s="18">
        <v>50</v>
      </c>
      <c r="N5" s="18"/>
      <c r="O5" s="18" t="s">
        <v>69</v>
      </c>
      <c r="P5" s="21">
        <f>SUM(B5:N5)</f>
        <v>950</v>
      </c>
      <c r="Q5" s="23" t="s">
        <v>21</v>
      </c>
      <c r="R5" s="22"/>
    </row>
    <row r="6" spans="1:18" x14ac:dyDescent="0.55000000000000004">
      <c r="A6" s="16" t="s">
        <v>82</v>
      </c>
      <c r="B6" s="19"/>
      <c r="C6" s="18">
        <v>100</v>
      </c>
      <c r="D6" s="18">
        <v>100</v>
      </c>
      <c r="E6" s="18">
        <v>100</v>
      </c>
      <c r="F6" s="18">
        <v>100</v>
      </c>
      <c r="G6" s="18">
        <v>100</v>
      </c>
      <c r="H6" s="18">
        <v>100</v>
      </c>
      <c r="I6" s="18">
        <v>100</v>
      </c>
      <c r="J6" s="18">
        <v>100</v>
      </c>
      <c r="K6" s="18">
        <v>100</v>
      </c>
      <c r="L6" s="18">
        <v>100</v>
      </c>
      <c r="M6" s="18">
        <v>100</v>
      </c>
      <c r="N6" s="18">
        <v>100</v>
      </c>
      <c r="O6" s="18">
        <v>100</v>
      </c>
      <c r="P6" s="21">
        <f t="shared" si="0"/>
        <v>1200</v>
      </c>
      <c r="Q6" s="22" t="s">
        <v>18</v>
      </c>
      <c r="R6" s="22"/>
    </row>
    <row r="7" spans="1:18" x14ac:dyDescent="0.55000000000000004">
      <c r="A7" s="16" t="s">
        <v>88</v>
      </c>
      <c r="B7" s="19"/>
      <c r="C7" s="18"/>
      <c r="D7" s="19"/>
      <c r="E7" s="18"/>
      <c r="F7" s="19"/>
      <c r="G7" s="18"/>
      <c r="H7" s="20">
        <v>500</v>
      </c>
      <c r="I7" s="18"/>
      <c r="J7" s="19"/>
      <c r="K7" s="18"/>
      <c r="L7" s="19"/>
      <c r="M7" s="18">
        <v>500</v>
      </c>
      <c r="N7" s="21"/>
      <c r="O7" s="18"/>
      <c r="P7" s="21">
        <f t="shared" si="0"/>
        <v>1000</v>
      </c>
      <c r="Q7" s="22" t="s">
        <v>19</v>
      </c>
      <c r="R7" s="22"/>
    </row>
    <row r="8" spans="1:18" x14ac:dyDescent="0.55000000000000004">
      <c r="A8" s="16" t="s">
        <v>20</v>
      </c>
      <c r="B8" s="19"/>
      <c r="C8" s="18"/>
      <c r="D8" s="19">
        <v>50</v>
      </c>
      <c r="E8" s="19">
        <v>50</v>
      </c>
      <c r="F8" s="19">
        <v>50</v>
      </c>
      <c r="G8" s="19">
        <v>50</v>
      </c>
      <c r="H8" s="19">
        <v>50</v>
      </c>
      <c r="I8" s="19">
        <v>50</v>
      </c>
      <c r="J8" s="19">
        <v>50</v>
      </c>
      <c r="K8" s="19">
        <v>50</v>
      </c>
      <c r="L8" s="19">
        <v>50</v>
      </c>
      <c r="M8" s="19">
        <v>50</v>
      </c>
      <c r="N8" s="19">
        <v>50</v>
      </c>
      <c r="O8" s="19">
        <v>50</v>
      </c>
      <c r="P8" s="21">
        <f t="shared" si="0"/>
        <v>550</v>
      </c>
      <c r="Q8" s="22" t="s">
        <v>18</v>
      </c>
      <c r="R8" s="22"/>
    </row>
    <row r="9" spans="1:18" x14ac:dyDescent="0.55000000000000004">
      <c r="A9" s="16"/>
      <c r="B9" s="10"/>
      <c r="C9" s="11"/>
      <c r="D9" s="10"/>
      <c r="E9" s="11"/>
      <c r="F9" s="10"/>
      <c r="G9" s="11"/>
      <c r="H9" s="12"/>
      <c r="I9" s="11"/>
      <c r="J9" s="10"/>
      <c r="K9" s="11"/>
      <c r="L9" s="10"/>
      <c r="M9" s="11"/>
      <c r="N9" s="24"/>
      <c r="O9" s="11"/>
      <c r="P9" s="21">
        <f t="shared" si="0"/>
        <v>0</v>
      </c>
      <c r="Q9" s="22" t="s">
        <v>22</v>
      </c>
      <c r="R9" s="22"/>
    </row>
    <row r="10" spans="1:18" ht="14.7" thickBot="1" x14ac:dyDescent="0.6">
      <c r="A10" s="25"/>
      <c r="B10" s="26"/>
      <c r="C10" s="27"/>
      <c r="D10" s="26"/>
      <c r="E10" s="27"/>
      <c r="F10" s="26"/>
      <c r="G10" s="27"/>
      <c r="H10" s="28"/>
      <c r="I10" s="27"/>
      <c r="J10" s="26"/>
      <c r="K10" s="27"/>
      <c r="L10" s="26"/>
      <c r="M10" s="27"/>
      <c r="N10" s="29"/>
      <c r="O10" s="27"/>
      <c r="P10" s="30"/>
      <c r="Q10" s="25"/>
      <c r="R10" s="25"/>
    </row>
    <row r="11" spans="1:18" ht="15.9" thickBot="1" x14ac:dyDescent="0.65">
      <c r="A11" s="31" t="s">
        <v>23</v>
      </c>
      <c r="B11" s="6">
        <f>SUM(B12:B48)</f>
        <v>0</v>
      </c>
      <c r="C11" s="7">
        <f>SUM(C12:C48)</f>
        <v>168</v>
      </c>
      <c r="D11" s="6">
        <f>SUM(D12:D48)</f>
        <v>2000</v>
      </c>
      <c r="E11" s="7">
        <f>SUM(E12:E48)</f>
        <v>600</v>
      </c>
      <c r="F11" s="6">
        <f>SUM(F12:F48)</f>
        <v>0</v>
      </c>
      <c r="G11" s="7">
        <f>SUM(G12:G48)</f>
        <v>350</v>
      </c>
      <c r="H11" s="8">
        <f>SUM(H12:H48)</f>
        <v>80</v>
      </c>
      <c r="I11" s="7">
        <f>SUM(I12:I48)</f>
        <v>300</v>
      </c>
      <c r="J11" s="6">
        <f>SUM(J12:J48)</f>
        <v>1000</v>
      </c>
      <c r="K11" s="7">
        <f>SUM(K12:K48)</f>
        <v>192</v>
      </c>
      <c r="L11" s="6">
        <f>SUM(L12:L48)</f>
        <v>42</v>
      </c>
      <c r="M11" s="7">
        <f>SUM(M12:M48)</f>
        <v>392</v>
      </c>
      <c r="N11" s="6">
        <f>SUM(N12:N48)</f>
        <v>392</v>
      </c>
      <c r="O11" s="7">
        <f>SUM(O12:O48)</f>
        <v>42</v>
      </c>
      <c r="P11" s="32">
        <f>SUM(B11:O11)</f>
        <v>5558</v>
      </c>
      <c r="Q11" s="33"/>
      <c r="R11" s="33"/>
    </row>
    <row r="12" spans="1:18" ht="14.7" thickBot="1" x14ac:dyDescent="0.6">
      <c r="A12" s="9" t="s">
        <v>24</v>
      </c>
      <c r="B12" s="10"/>
      <c r="C12" s="11"/>
      <c r="D12" s="10"/>
      <c r="E12" s="11"/>
      <c r="F12" s="10"/>
      <c r="G12" s="11"/>
      <c r="H12" s="12"/>
      <c r="I12" s="11"/>
      <c r="J12" s="10"/>
      <c r="K12" s="11"/>
      <c r="L12" s="10"/>
      <c r="M12" s="11"/>
      <c r="N12" s="13"/>
      <c r="O12" s="11"/>
      <c r="P12" s="30"/>
      <c r="Q12" s="15"/>
      <c r="R12" s="15"/>
    </row>
    <row r="13" spans="1:18" ht="14.7" thickBot="1" x14ac:dyDescent="0.6">
      <c r="A13" s="16" t="s">
        <v>25</v>
      </c>
      <c r="B13" s="10"/>
      <c r="C13" s="11">
        <v>168</v>
      </c>
      <c r="D13" s="10"/>
      <c r="E13" s="11"/>
      <c r="F13" s="10"/>
      <c r="G13" s="11"/>
      <c r="H13" s="12"/>
      <c r="I13" s="11"/>
      <c r="J13" s="24" t="s">
        <v>69</v>
      </c>
      <c r="K13" s="11"/>
      <c r="L13" s="10"/>
      <c r="M13" s="11"/>
      <c r="O13" s="11"/>
      <c r="P13" s="30">
        <f>SUM(B13:O13)</f>
        <v>168</v>
      </c>
      <c r="Q13" s="22" t="s">
        <v>26</v>
      </c>
      <c r="R13" s="22"/>
    </row>
    <row r="14" spans="1:18" ht="14.7" thickBot="1" x14ac:dyDescent="0.6">
      <c r="A14" s="16" t="s">
        <v>90</v>
      </c>
      <c r="B14" s="10"/>
      <c r="C14" s="11"/>
      <c r="D14" s="10"/>
      <c r="E14" s="11">
        <v>150</v>
      </c>
      <c r="F14" s="10"/>
      <c r="G14" s="11"/>
      <c r="H14" s="12"/>
      <c r="I14" s="11"/>
      <c r="J14" s="10"/>
      <c r="K14" s="11"/>
      <c r="L14" s="10"/>
      <c r="M14" s="11"/>
      <c r="N14" s="24"/>
      <c r="O14" s="11"/>
      <c r="P14" s="30">
        <f>SUM(B14:O14)</f>
        <v>150</v>
      </c>
      <c r="Q14" s="22" t="s">
        <v>28</v>
      </c>
      <c r="R14" s="22"/>
    </row>
    <row r="15" spans="1:18" ht="14.7" thickBot="1" x14ac:dyDescent="0.6">
      <c r="A15" s="16" t="s">
        <v>29</v>
      </c>
      <c r="B15" s="10"/>
      <c r="C15" s="11"/>
      <c r="D15" s="10"/>
      <c r="E15" s="11"/>
      <c r="F15" s="10"/>
      <c r="G15" s="11"/>
      <c r="H15" s="12"/>
      <c r="I15" s="11"/>
      <c r="J15" s="10"/>
      <c r="K15" s="11">
        <v>42</v>
      </c>
      <c r="L15" s="10">
        <v>42</v>
      </c>
      <c r="M15" s="11">
        <v>42</v>
      </c>
      <c r="N15" s="24">
        <v>42</v>
      </c>
      <c r="O15" s="11">
        <v>42</v>
      </c>
      <c r="P15" s="30">
        <f>SUM(B15:O15)</f>
        <v>210</v>
      </c>
      <c r="Q15" s="22" t="s">
        <v>89</v>
      </c>
      <c r="R15" s="22"/>
    </row>
    <row r="16" spans="1:18" ht="14.7" thickBot="1" x14ac:dyDescent="0.6">
      <c r="A16" s="16" t="s">
        <v>30</v>
      </c>
      <c r="B16" s="10"/>
      <c r="C16" s="11"/>
      <c r="D16" s="10"/>
      <c r="E16" s="11"/>
      <c r="F16" s="10"/>
      <c r="G16" s="11"/>
      <c r="H16" s="12">
        <v>80</v>
      </c>
      <c r="I16" s="11"/>
      <c r="J16" s="10"/>
      <c r="K16" s="11"/>
      <c r="L16" s="10"/>
      <c r="M16" s="11"/>
      <c r="N16" s="24"/>
      <c r="O16" s="11"/>
      <c r="P16" s="30"/>
      <c r="Q16" s="22"/>
      <c r="R16" s="22"/>
    </row>
    <row r="17" spans="1:18" ht="14.7" thickBot="1" x14ac:dyDescent="0.6">
      <c r="A17" s="16" t="s">
        <v>31</v>
      </c>
      <c r="B17" s="10"/>
      <c r="C17" s="11"/>
      <c r="D17" s="10"/>
      <c r="E17" s="11"/>
      <c r="F17" s="10"/>
      <c r="G17" s="11"/>
      <c r="H17" s="12"/>
      <c r="I17" s="11"/>
      <c r="J17" s="10"/>
      <c r="K17" s="11"/>
      <c r="L17" s="10"/>
      <c r="M17" s="11"/>
      <c r="N17" s="24"/>
      <c r="O17" s="11"/>
      <c r="P17" s="30"/>
      <c r="Q17" s="22"/>
      <c r="R17" s="22"/>
    </row>
    <row r="18" spans="1:18" ht="14.7" thickBot="1" x14ac:dyDescent="0.6">
      <c r="A18" s="25"/>
      <c r="B18" s="26"/>
      <c r="C18" s="27"/>
      <c r="D18" s="26"/>
      <c r="E18" s="27"/>
      <c r="F18" s="26"/>
      <c r="G18" s="27"/>
      <c r="H18" s="28"/>
      <c r="I18" s="27"/>
      <c r="J18" s="26"/>
      <c r="K18" s="27"/>
      <c r="L18" s="26"/>
      <c r="M18" s="27"/>
      <c r="N18" s="29"/>
      <c r="O18" s="27"/>
      <c r="P18" s="30"/>
      <c r="Q18" s="25"/>
      <c r="R18" s="25"/>
    </row>
    <row r="19" spans="1:18" x14ac:dyDescent="0.55000000000000004">
      <c r="A19" s="9" t="s">
        <v>16</v>
      </c>
      <c r="B19" s="10"/>
      <c r="C19" s="11"/>
      <c r="D19" s="10"/>
      <c r="E19" s="11"/>
      <c r="F19" s="10"/>
      <c r="G19" s="11"/>
      <c r="H19" s="12"/>
      <c r="I19" s="11"/>
      <c r="J19" s="10"/>
      <c r="K19" s="11"/>
      <c r="L19" s="10"/>
      <c r="M19" s="11"/>
      <c r="N19" s="13"/>
      <c r="O19" s="11"/>
      <c r="P19" s="14"/>
      <c r="Q19" s="15"/>
      <c r="R19" s="15"/>
    </row>
    <row r="20" spans="1:18" x14ac:dyDescent="0.55000000000000004">
      <c r="A20" s="16" t="s">
        <v>32</v>
      </c>
      <c r="B20" s="10"/>
      <c r="C20" s="11"/>
      <c r="D20" s="10"/>
      <c r="E20" s="11"/>
      <c r="F20" s="10"/>
      <c r="G20" s="11"/>
      <c r="H20" s="12"/>
      <c r="I20" s="11"/>
      <c r="J20" s="10"/>
      <c r="K20" s="11"/>
      <c r="L20" s="10"/>
      <c r="M20" s="11"/>
      <c r="N20" s="24"/>
      <c r="O20" s="11"/>
      <c r="P20" s="34"/>
      <c r="Q20" s="22" t="s">
        <v>33</v>
      </c>
      <c r="R20" s="22"/>
    </row>
    <row r="21" spans="1:18" x14ac:dyDescent="0.55000000000000004">
      <c r="A21" s="16" t="s">
        <v>34</v>
      </c>
      <c r="B21" s="10"/>
      <c r="C21" s="11"/>
      <c r="D21" s="10"/>
      <c r="E21" s="11"/>
      <c r="F21" s="10"/>
      <c r="G21" s="11"/>
      <c r="H21" s="12"/>
      <c r="I21" s="11"/>
      <c r="J21" s="10">
        <v>500</v>
      </c>
      <c r="K21" s="11"/>
      <c r="L21" s="10"/>
      <c r="M21" s="11"/>
      <c r="N21" s="24"/>
      <c r="O21" s="11"/>
      <c r="P21" s="34"/>
      <c r="Q21" s="22" t="s">
        <v>35</v>
      </c>
      <c r="R21" s="22"/>
    </row>
    <row r="22" spans="1:18" x14ac:dyDescent="0.55000000000000004">
      <c r="A22" s="16" t="s">
        <v>36</v>
      </c>
      <c r="B22" s="10"/>
      <c r="C22" s="11"/>
      <c r="D22" s="10"/>
      <c r="E22" s="11"/>
      <c r="F22" s="10"/>
      <c r="G22" s="11"/>
      <c r="H22" s="12"/>
      <c r="I22" s="11"/>
      <c r="J22" s="10"/>
      <c r="K22" s="11"/>
      <c r="L22" s="10"/>
      <c r="M22" s="11"/>
      <c r="N22" s="10">
        <v>350</v>
      </c>
      <c r="O22" s="11"/>
      <c r="P22" s="34"/>
      <c r="Q22" s="22" t="s">
        <v>37</v>
      </c>
      <c r="R22" s="22"/>
    </row>
    <row r="23" spans="1:18" x14ac:dyDescent="0.55000000000000004">
      <c r="A23" s="16" t="s">
        <v>38</v>
      </c>
      <c r="B23" s="10"/>
      <c r="C23" s="11"/>
      <c r="D23" s="10"/>
      <c r="E23" s="11"/>
      <c r="F23" s="10"/>
      <c r="G23" s="11"/>
      <c r="H23" s="12"/>
      <c r="I23" s="11"/>
      <c r="J23" s="10"/>
      <c r="K23" s="11"/>
      <c r="L23" s="10"/>
      <c r="M23" s="114">
        <v>350</v>
      </c>
      <c r="N23" s="24"/>
      <c r="O23" s="11"/>
      <c r="P23" s="34"/>
      <c r="Q23" s="22"/>
      <c r="R23" s="22"/>
    </row>
    <row r="24" spans="1:18" ht="14.7" thickBot="1" x14ac:dyDescent="0.6">
      <c r="A24" s="25"/>
      <c r="B24" s="26"/>
      <c r="C24" s="27"/>
      <c r="D24" s="26"/>
      <c r="E24" s="27"/>
      <c r="F24" s="26"/>
      <c r="G24" s="27"/>
      <c r="H24" s="28"/>
      <c r="I24" s="27"/>
      <c r="J24" s="26"/>
      <c r="K24" s="27"/>
      <c r="L24" s="26"/>
      <c r="M24" s="27"/>
      <c r="N24" s="29"/>
      <c r="O24" s="27"/>
      <c r="P24" s="30"/>
      <c r="Q24" s="25"/>
      <c r="R24" s="25"/>
    </row>
    <row r="25" spans="1:18" x14ac:dyDescent="0.55000000000000004">
      <c r="A25" s="35" t="s">
        <v>39</v>
      </c>
      <c r="B25" s="10"/>
      <c r="C25" s="11"/>
      <c r="D25" s="10"/>
      <c r="E25" s="11"/>
      <c r="F25" s="10"/>
      <c r="G25" s="11"/>
      <c r="H25" s="12"/>
      <c r="I25" s="11"/>
      <c r="J25" s="10"/>
      <c r="K25" s="11"/>
      <c r="L25" s="10"/>
      <c r="M25" s="11"/>
      <c r="N25" s="24"/>
      <c r="O25" s="11"/>
      <c r="P25" s="34"/>
      <c r="Q25" s="35"/>
      <c r="R25" s="35"/>
    </row>
    <row r="26" spans="1:18" x14ac:dyDescent="0.55000000000000004">
      <c r="A26" s="36" t="s">
        <v>85</v>
      </c>
      <c r="B26" s="10"/>
      <c r="C26" s="11"/>
      <c r="D26" s="10">
        <v>1000</v>
      </c>
      <c r="E26" s="11"/>
      <c r="F26" s="10"/>
      <c r="G26" s="11"/>
      <c r="H26" s="12"/>
      <c r="I26" s="11"/>
      <c r="J26" s="10"/>
      <c r="K26" s="11"/>
      <c r="L26" s="10"/>
      <c r="M26" s="11"/>
      <c r="N26" s="24"/>
      <c r="O26" s="11"/>
      <c r="P26" s="34"/>
      <c r="Q26" s="35" t="s">
        <v>40</v>
      </c>
      <c r="R26" s="35"/>
    </row>
    <row r="27" spans="1:18" x14ac:dyDescent="0.55000000000000004">
      <c r="A27" s="36" t="s">
        <v>86</v>
      </c>
      <c r="B27" s="10"/>
      <c r="C27" s="11"/>
      <c r="D27" s="10">
        <v>1000</v>
      </c>
      <c r="E27" s="11"/>
      <c r="F27" s="10"/>
      <c r="G27" s="11"/>
      <c r="H27" s="12"/>
      <c r="I27" s="11"/>
      <c r="J27" s="10"/>
      <c r="K27" s="11"/>
      <c r="L27" s="10"/>
      <c r="M27" s="11"/>
      <c r="N27" s="24"/>
      <c r="O27" s="11"/>
      <c r="P27" s="34"/>
      <c r="Q27" s="35" t="s">
        <v>40</v>
      </c>
      <c r="R27" s="35"/>
    </row>
    <row r="28" spans="1:18" x14ac:dyDescent="0.55000000000000004">
      <c r="A28" s="36" t="s">
        <v>41</v>
      </c>
      <c r="B28" s="10"/>
      <c r="C28" s="11"/>
      <c r="D28" s="10"/>
      <c r="E28" s="11"/>
      <c r="F28" s="10"/>
      <c r="G28" s="11"/>
      <c r="H28" s="12"/>
      <c r="I28" s="11"/>
      <c r="J28" s="10"/>
      <c r="K28" s="11"/>
      <c r="L28" s="10"/>
      <c r="M28" s="11"/>
      <c r="N28" s="24"/>
      <c r="O28" s="11"/>
      <c r="P28" s="34"/>
      <c r="Q28" s="35"/>
      <c r="R28" s="35"/>
    </row>
    <row r="29" spans="1:18" x14ac:dyDescent="0.55000000000000004">
      <c r="A29" s="36" t="s">
        <v>42</v>
      </c>
      <c r="B29" s="10"/>
      <c r="C29" s="11"/>
      <c r="D29" s="10"/>
      <c r="E29" s="11">
        <v>450</v>
      </c>
      <c r="F29" s="10"/>
      <c r="G29" s="11"/>
      <c r="H29" s="12"/>
      <c r="I29" s="11"/>
      <c r="J29" s="10"/>
      <c r="K29" s="11"/>
      <c r="L29" s="10"/>
      <c r="M29" s="11"/>
      <c r="N29" s="24"/>
      <c r="O29" s="11"/>
      <c r="P29" s="34"/>
      <c r="Q29" s="35"/>
      <c r="R29" s="35"/>
    </row>
    <row r="30" spans="1:18" x14ac:dyDescent="0.55000000000000004">
      <c r="A30" s="35"/>
      <c r="B30" s="10"/>
      <c r="C30" s="11"/>
      <c r="D30" s="10"/>
      <c r="E30" s="11"/>
      <c r="F30" s="10"/>
      <c r="G30" s="11"/>
      <c r="H30" s="12"/>
      <c r="I30" s="11"/>
      <c r="J30" s="10"/>
      <c r="K30" s="11"/>
      <c r="L30" s="10"/>
      <c r="M30" s="11"/>
      <c r="N30" s="24"/>
      <c r="O30" s="11"/>
      <c r="P30" s="34"/>
      <c r="Q30" s="35"/>
      <c r="R30" s="35"/>
    </row>
    <row r="31" spans="1:18" ht="14.7" thickBot="1" x14ac:dyDescent="0.6">
      <c r="A31" s="25"/>
      <c r="B31" s="26"/>
      <c r="C31" s="27"/>
      <c r="D31" s="26"/>
      <c r="E31" s="27"/>
      <c r="F31" s="26"/>
      <c r="G31" s="27"/>
      <c r="H31" s="28"/>
      <c r="I31" s="27"/>
      <c r="J31" s="26"/>
      <c r="K31" s="27"/>
      <c r="L31" s="26"/>
      <c r="M31" s="27"/>
      <c r="N31" s="29"/>
      <c r="O31" s="27"/>
      <c r="P31" s="30"/>
      <c r="Q31" s="25"/>
      <c r="R31" s="25"/>
    </row>
    <row r="32" spans="1:18" x14ac:dyDescent="0.55000000000000004">
      <c r="A32" s="37" t="s">
        <v>43</v>
      </c>
      <c r="B32" s="10"/>
      <c r="C32" s="11"/>
      <c r="D32" s="10"/>
      <c r="E32" s="11"/>
      <c r="F32" s="10"/>
      <c r="G32" s="11"/>
      <c r="H32" s="12"/>
      <c r="I32" s="11"/>
      <c r="J32" s="10"/>
      <c r="K32" s="11"/>
      <c r="L32" s="10"/>
      <c r="M32" s="11"/>
      <c r="N32" s="24"/>
      <c r="O32" s="11"/>
      <c r="P32" s="34"/>
      <c r="Q32" s="22"/>
      <c r="R32" s="22"/>
    </row>
    <row r="33" spans="1:18" x14ac:dyDescent="0.55000000000000004">
      <c r="A33" s="16" t="s">
        <v>44</v>
      </c>
      <c r="B33" s="10"/>
      <c r="C33" s="11"/>
      <c r="D33" s="10"/>
      <c r="E33" s="11"/>
      <c r="F33" s="10"/>
      <c r="G33" s="11"/>
      <c r="H33" s="12"/>
      <c r="I33" s="114">
        <v>300</v>
      </c>
      <c r="J33" s="10"/>
      <c r="K33" s="11"/>
      <c r="L33" s="10"/>
      <c r="M33" s="11"/>
      <c r="N33" s="24"/>
      <c r="O33" s="11"/>
      <c r="P33" s="34"/>
      <c r="Q33" s="22"/>
      <c r="R33" s="22"/>
    </row>
    <row r="34" spans="1:18" x14ac:dyDescent="0.55000000000000004">
      <c r="A34" s="16" t="s">
        <v>45</v>
      </c>
      <c r="B34" s="10"/>
      <c r="C34" s="11"/>
      <c r="D34" s="10"/>
      <c r="E34" s="11"/>
      <c r="F34" s="10"/>
      <c r="G34" s="11"/>
      <c r="H34" s="12"/>
      <c r="I34" s="11"/>
      <c r="J34" s="10"/>
      <c r="K34" s="11"/>
      <c r="L34" s="10"/>
      <c r="M34" s="11"/>
      <c r="N34" s="24"/>
      <c r="O34" s="11"/>
      <c r="P34" s="34"/>
      <c r="Q34" s="22"/>
      <c r="R34" s="22"/>
    </row>
    <row r="35" spans="1:18" x14ac:dyDescent="0.55000000000000004">
      <c r="A35" s="16" t="s">
        <v>46</v>
      </c>
      <c r="B35" s="10"/>
      <c r="C35" s="11"/>
      <c r="D35" s="10"/>
      <c r="E35" s="11"/>
      <c r="F35" s="10"/>
      <c r="G35" s="11"/>
      <c r="H35" s="12"/>
      <c r="I35" s="11"/>
      <c r="J35" s="10"/>
      <c r="K35" s="11"/>
      <c r="L35" s="10"/>
      <c r="M35" s="11"/>
      <c r="N35" s="24"/>
      <c r="O35" s="11"/>
      <c r="P35" s="34"/>
      <c r="Q35" s="22"/>
      <c r="R35" s="22"/>
    </row>
    <row r="36" spans="1:18" x14ac:dyDescent="0.55000000000000004">
      <c r="A36" s="16" t="s">
        <v>47</v>
      </c>
      <c r="B36" s="10"/>
      <c r="C36" s="11"/>
      <c r="D36" s="10"/>
      <c r="E36" s="11"/>
      <c r="F36" s="10"/>
      <c r="G36" s="11"/>
      <c r="H36" s="12"/>
      <c r="I36" s="11"/>
      <c r="J36" s="10"/>
      <c r="K36" s="114">
        <v>150</v>
      </c>
      <c r="L36" s="10"/>
      <c r="M36" s="11"/>
      <c r="N36" s="24"/>
      <c r="O36" s="11"/>
      <c r="P36" s="34"/>
      <c r="Q36" s="22"/>
      <c r="R36" s="22"/>
    </row>
    <row r="37" spans="1:18" ht="14.7" thickBot="1" x14ac:dyDescent="0.6">
      <c r="A37" s="25"/>
      <c r="B37" s="26"/>
      <c r="C37" s="27"/>
      <c r="D37" s="26"/>
      <c r="E37" s="27"/>
      <c r="F37" s="26"/>
      <c r="G37" s="27"/>
      <c r="H37" s="28"/>
      <c r="I37" s="27"/>
      <c r="J37" s="26"/>
      <c r="K37" s="27"/>
      <c r="L37" s="26"/>
      <c r="M37" s="27"/>
      <c r="N37" s="29"/>
      <c r="O37" s="27"/>
      <c r="P37" s="30"/>
      <c r="Q37" s="25"/>
      <c r="R37" s="25"/>
    </row>
    <row r="38" spans="1:18" x14ac:dyDescent="0.55000000000000004">
      <c r="A38" s="22" t="s">
        <v>48</v>
      </c>
      <c r="B38" s="10"/>
      <c r="C38" s="11"/>
      <c r="D38" s="10"/>
      <c r="E38" s="11"/>
      <c r="F38" s="10"/>
      <c r="G38" s="11"/>
      <c r="H38" s="12"/>
      <c r="I38" s="11"/>
      <c r="J38" s="10"/>
      <c r="K38" s="11"/>
      <c r="L38" s="10"/>
      <c r="M38" s="11"/>
      <c r="N38" s="24"/>
      <c r="O38" s="11"/>
      <c r="P38" s="34"/>
      <c r="Q38" s="22"/>
      <c r="R38" s="22"/>
    </row>
    <row r="39" spans="1:18" x14ac:dyDescent="0.55000000000000004">
      <c r="A39" s="16" t="s">
        <v>49</v>
      </c>
      <c r="B39" s="10"/>
      <c r="C39" s="11"/>
      <c r="D39" s="10">
        <v>0</v>
      </c>
      <c r="E39" s="11"/>
      <c r="F39" s="10"/>
      <c r="G39" s="11"/>
      <c r="H39" s="12"/>
      <c r="I39" s="11"/>
      <c r="J39" s="10"/>
      <c r="K39" s="11"/>
      <c r="L39" s="10"/>
      <c r="M39" s="11"/>
      <c r="N39" s="24"/>
      <c r="O39" s="11"/>
      <c r="P39" s="34"/>
      <c r="Q39" s="22"/>
      <c r="R39" s="22"/>
    </row>
    <row r="40" spans="1:18" x14ac:dyDescent="0.55000000000000004">
      <c r="A40" s="16" t="s">
        <v>50</v>
      </c>
      <c r="B40" s="10"/>
      <c r="C40" s="11"/>
      <c r="D40" s="10"/>
      <c r="E40" s="11"/>
      <c r="F40" s="10"/>
      <c r="G40" s="11"/>
      <c r="H40" s="12"/>
      <c r="I40" s="11"/>
      <c r="J40" s="114">
        <v>500</v>
      </c>
      <c r="K40" s="11"/>
      <c r="L40" s="10"/>
      <c r="M40" s="11"/>
      <c r="N40" s="24"/>
      <c r="O40" s="11"/>
      <c r="P40" s="34"/>
      <c r="Q40" s="22"/>
      <c r="R40" s="22"/>
    </row>
    <row r="41" spans="1:18" x14ac:dyDescent="0.55000000000000004">
      <c r="A41" s="16"/>
      <c r="B41" s="10"/>
      <c r="C41" s="11"/>
      <c r="D41" s="10"/>
      <c r="E41" s="11"/>
      <c r="F41" s="10"/>
      <c r="G41" s="11"/>
      <c r="H41" s="12"/>
      <c r="I41" s="11"/>
      <c r="J41" s="10"/>
      <c r="K41" s="11"/>
      <c r="L41" s="10"/>
      <c r="M41" s="11"/>
      <c r="N41" s="24"/>
      <c r="O41" s="11"/>
      <c r="P41" s="34"/>
      <c r="Q41" s="22"/>
      <c r="R41" s="22"/>
    </row>
    <row r="42" spans="1:18" ht="14.7" thickBot="1" x14ac:dyDescent="0.6">
      <c r="A42" s="39"/>
      <c r="B42" s="26"/>
      <c r="C42" s="27"/>
      <c r="D42" s="26"/>
      <c r="E42" s="27"/>
      <c r="F42" s="26"/>
      <c r="G42" s="27"/>
      <c r="H42" s="28"/>
      <c r="I42" s="27"/>
      <c r="J42" s="26"/>
      <c r="K42" s="113"/>
      <c r="L42" s="26"/>
      <c r="M42" s="27"/>
      <c r="N42" s="29"/>
      <c r="O42" s="27"/>
      <c r="P42" s="30"/>
      <c r="Q42" s="25"/>
      <c r="R42" s="25"/>
    </row>
    <row r="43" spans="1:18" x14ac:dyDescent="0.55000000000000004">
      <c r="A43" s="37" t="s">
        <v>51</v>
      </c>
      <c r="B43" s="10"/>
      <c r="C43" s="11"/>
      <c r="D43" s="10"/>
      <c r="E43" s="11"/>
      <c r="F43" s="10"/>
      <c r="G43" s="11"/>
      <c r="H43" s="12"/>
      <c r="I43" s="11"/>
      <c r="J43" s="10"/>
      <c r="K43" s="11"/>
      <c r="L43" s="10"/>
      <c r="M43" s="11"/>
      <c r="N43" s="24"/>
      <c r="O43" s="11"/>
      <c r="P43" s="34"/>
      <c r="Q43" s="22"/>
      <c r="R43" s="22"/>
    </row>
    <row r="44" spans="1:18" x14ac:dyDescent="0.55000000000000004">
      <c r="A44" s="16" t="s">
        <v>52</v>
      </c>
      <c r="B44" s="10"/>
      <c r="C44" s="11"/>
      <c r="D44" s="10"/>
      <c r="E44" s="11"/>
      <c r="F44" s="10"/>
      <c r="G44" s="38">
        <v>350</v>
      </c>
      <c r="H44" s="12"/>
      <c r="I44" s="11"/>
      <c r="J44" s="10"/>
      <c r="K44" s="11"/>
      <c r="L44" s="10"/>
      <c r="M44" s="11"/>
      <c r="N44" s="24"/>
      <c r="O44" s="11"/>
      <c r="P44" s="34"/>
      <c r="Q44" s="22"/>
      <c r="R44" s="22"/>
    </row>
    <row r="45" spans="1:18" x14ac:dyDescent="0.55000000000000004">
      <c r="A45" s="16" t="s">
        <v>20</v>
      </c>
      <c r="B45" s="10"/>
      <c r="C45" s="11"/>
      <c r="D45" s="10"/>
      <c r="E45" s="11"/>
      <c r="F45" s="10"/>
      <c r="G45" s="11"/>
      <c r="H45" s="12"/>
      <c r="I45" s="11"/>
      <c r="J45" s="10"/>
      <c r="K45" s="11"/>
      <c r="L45" s="10"/>
      <c r="M45" s="11"/>
      <c r="N45" s="24"/>
      <c r="O45" s="11"/>
      <c r="P45" s="34"/>
      <c r="Q45" s="22"/>
      <c r="R45" s="22"/>
    </row>
    <row r="46" spans="1:18" x14ac:dyDescent="0.55000000000000004">
      <c r="A46" s="16" t="s">
        <v>53</v>
      </c>
      <c r="B46" s="10"/>
      <c r="C46" s="11"/>
      <c r="D46" s="10"/>
      <c r="E46" s="11"/>
      <c r="F46" s="10"/>
      <c r="G46" s="11"/>
      <c r="H46" s="12"/>
      <c r="I46" s="11"/>
      <c r="J46" s="10"/>
      <c r="K46" s="11"/>
      <c r="L46" s="10"/>
      <c r="M46" s="11"/>
      <c r="N46" s="24"/>
      <c r="O46" s="11"/>
      <c r="P46" s="34"/>
      <c r="Q46" s="22"/>
      <c r="R46" s="22"/>
    </row>
    <row r="47" spans="1:18" x14ac:dyDescent="0.55000000000000004">
      <c r="A47" s="16" t="s">
        <v>87</v>
      </c>
      <c r="B47" s="10"/>
      <c r="C47" s="11"/>
      <c r="D47" s="10"/>
      <c r="E47" s="11"/>
      <c r="F47" s="10"/>
      <c r="G47" s="11"/>
      <c r="H47" s="12"/>
      <c r="I47" s="11"/>
      <c r="J47" s="10"/>
      <c r="K47" s="11"/>
      <c r="L47" s="10"/>
      <c r="M47" s="11"/>
      <c r="N47" s="24"/>
      <c r="O47" s="11"/>
      <c r="P47" s="34"/>
      <c r="Q47" s="22"/>
      <c r="R47" s="22"/>
    </row>
    <row r="48" spans="1:18" ht="14.7" thickBot="1" x14ac:dyDescent="0.6">
      <c r="A48" s="40"/>
      <c r="B48" s="41"/>
      <c r="C48" s="42"/>
      <c r="D48" s="41"/>
      <c r="E48" s="42"/>
      <c r="F48" s="41"/>
      <c r="G48" s="42"/>
      <c r="H48" s="41"/>
      <c r="I48" s="42"/>
      <c r="J48" s="41"/>
      <c r="K48" s="42"/>
      <c r="L48" s="41"/>
      <c r="M48" s="42"/>
      <c r="N48" s="43"/>
      <c r="O48" s="42"/>
      <c r="P48" s="44"/>
      <c r="Q48" s="40"/>
      <c r="R48" s="40"/>
    </row>
    <row r="49" spans="1:18" ht="14.7" thickTop="1" x14ac:dyDescent="0.55000000000000004">
      <c r="A49" s="22"/>
      <c r="B49" s="45"/>
      <c r="C49" s="46"/>
      <c r="D49" s="45"/>
      <c r="E49" s="46"/>
      <c r="F49" s="45"/>
      <c r="G49" s="46"/>
      <c r="H49" s="47"/>
      <c r="I49" s="46"/>
      <c r="J49" s="10"/>
      <c r="K49" s="11"/>
      <c r="L49" s="48"/>
      <c r="M49" s="49"/>
      <c r="N49" s="24"/>
      <c r="O49" s="11"/>
      <c r="P49" s="34"/>
      <c r="Q49" s="22"/>
      <c r="R49" s="22"/>
    </row>
    <row r="50" spans="1:18" ht="15.9" thickBot="1" x14ac:dyDescent="0.65">
      <c r="A50" s="50" t="s">
        <v>54</v>
      </c>
      <c r="B50" s="51">
        <f>SUM(B2-B11)</f>
        <v>0</v>
      </c>
      <c r="C50" s="52">
        <f>SUM(C2-C11)</f>
        <v>1357</v>
      </c>
      <c r="D50" s="51">
        <f>SUM(D2-D11)</f>
        <v>-1225</v>
      </c>
      <c r="E50" s="52">
        <f>SUM(E2-E11)</f>
        <v>-275</v>
      </c>
      <c r="F50" s="51">
        <f>SUM(F2-F11)</f>
        <v>325</v>
      </c>
      <c r="G50" s="52">
        <f>SUM(G2-G11)</f>
        <v>-25</v>
      </c>
      <c r="H50" s="53">
        <f>SUM(H2-H11)</f>
        <v>745</v>
      </c>
      <c r="I50" s="54">
        <f>SUM(I2-I11)</f>
        <v>25</v>
      </c>
      <c r="J50" s="51">
        <f>SUM(J2-J11)</f>
        <v>-675</v>
      </c>
      <c r="K50" s="55">
        <f>SUM(K2-K11)</f>
        <v>133</v>
      </c>
      <c r="L50" s="51">
        <f>SUM(L2-L11)</f>
        <v>283</v>
      </c>
      <c r="M50" s="54">
        <f>SUM(M2-M11)</f>
        <v>433</v>
      </c>
      <c r="N50" s="56">
        <f>SUM(N2-N11)</f>
        <v>-117</v>
      </c>
      <c r="O50" s="52">
        <f>SUM(O2-O11)</f>
        <v>108</v>
      </c>
      <c r="P50" s="57">
        <f>SUM(B50:O50)</f>
        <v>1092</v>
      </c>
      <c r="Q50" s="50" t="s">
        <v>55</v>
      </c>
      <c r="R50" s="50"/>
    </row>
    <row r="51" spans="1:18" ht="15.9" thickBot="1" x14ac:dyDescent="0.65">
      <c r="A51" s="58"/>
      <c r="B51" s="59">
        <f>SUM(B3-B12)</f>
        <v>0</v>
      </c>
      <c r="C51" s="60">
        <f>SUM(B51+C50)</f>
        <v>1357</v>
      </c>
      <c r="D51" s="60">
        <f t="shared" ref="D51:O51" si="1">SUM(C51+D50)</f>
        <v>132</v>
      </c>
      <c r="E51" s="60">
        <f t="shared" si="1"/>
        <v>-143</v>
      </c>
      <c r="F51" s="60">
        <f t="shared" si="1"/>
        <v>182</v>
      </c>
      <c r="G51" s="60">
        <f t="shared" si="1"/>
        <v>157</v>
      </c>
      <c r="H51" s="60">
        <f t="shared" si="1"/>
        <v>902</v>
      </c>
      <c r="I51" s="60">
        <f t="shared" si="1"/>
        <v>927</v>
      </c>
      <c r="J51" s="60">
        <f t="shared" si="1"/>
        <v>252</v>
      </c>
      <c r="K51" s="60">
        <f t="shared" si="1"/>
        <v>385</v>
      </c>
      <c r="L51" s="60">
        <f t="shared" si="1"/>
        <v>668</v>
      </c>
      <c r="M51" s="60">
        <f t="shared" si="1"/>
        <v>1101</v>
      </c>
      <c r="N51" s="60">
        <f t="shared" si="1"/>
        <v>984</v>
      </c>
      <c r="O51" s="60">
        <f t="shared" si="1"/>
        <v>1092</v>
      </c>
      <c r="P51" s="60"/>
      <c r="Q51" s="58"/>
      <c r="R51" s="58"/>
    </row>
    <row r="52" spans="1:18" ht="14.7" thickTop="1" x14ac:dyDescent="0.55000000000000004">
      <c r="A52" s="61"/>
      <c r="B52" s="10"/>
      <c r="C52" s="11"/>
      <c r="D52" s="10"/>
      <c r="E52" s="11"/>
      <c r="F52" s="10"/>
      <c r="G52" s="11"/>
      <c r="H52" s="12"/>
      <c r="I52" s="11"/>
      <c r="J52" s="10"/>
      <c r="K52" s="11"/>
      <c r="L52" s="10"/>
      <c r="M52" s="11"/>
      <c r="N52" s="62"/>
      <c r="O52" s="11"/>
      <c r="P52" s="63"/>
      <c r="Q52" s="61"/>
      <c r="R52" s="61"/>
    </row>
  </sheetData>
  <printOptions gridLines="1"/>
  <pageMargins left="0.7" right="0.7" top="0.75" bottom="0.75" header="0.3" footer="0.3"/>
  <pageSetup orientation="landscape" r:id="rId1"/>
  <headerFooter>
    <oddHeader xml:space="preserve">&amp;C21st LD Democrats Plan 2019-2020
</oddHeader>
    <oddFooter>&amp;CPage &amp;P&amp;RPrinted: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A374-CA55-4735-8949-8A68666C2FED}">
  <dimension ref="A1:M6"/>
  <sheetViews>
    <sheetView workbookViewId="0">
      <selection activeCell="G3" sqref="G3"/>
    </sheetView>
  </sheetViews>
  <sheetFormatPr defaultRowHeight="14.4" x14ac:dyDescent="0.55000000000000004"/>
  <cols>
    <col min="1" max="1" width="10.26171875" customWidth="1"/>
    <col min="2" max="2" width="10.578125" customWidth="1"/>
    <col min="3" max="3" width="11.41796875" customWidth="1"/>
    <col min="4" max="4" width="12.734375" customWidth="1"/>
    <col min="5" max="5" width="14.05078125" customWidth="1"/>
    <col min="6" max="6" width="11.3671875" customWidth="1"/>
  </cols>
  <sheetData>
    <row r="1" spans="1:13" x14ac:dyDescent="0.55000000000000004">
      <c r="B1" s="115" t="s">
        <v>2</v>
      </c>
      <c r="C1" s="115" t="s">
        <v>3</v>
      </c>
      <c r="D1" s="115" t="s">
        <v>91</v>
      </c>
      <c r="E1" s="115" t="s">
        <v>92</v>
      </c>
      <c r="F1" s="115" t="s">
        <v>6</v>
      </c>
      <c r="G1" s="115" t="s">
        <v>93</v>
      </c>
      <c r="H1" s="115" t="s">
        <v>94</v>
      </c>
      <c r="I1" s="115" t="s">
        <v>95</v>
      </c>
      <c r="J1" s="115" t="s">
        <v>96</v>
      </c>
      <c r="K1" s="115" t="s">
        <v>11</v>
      </c>
      <c r="L1" s="115" t="s">
        <v>12</v>
      </c>
      <c r="M1" s="115" t="s">
        <v>1</v>
      </c>
    </row>
    <row r="2" spans="1:13" ht="28.5" customHeight="1" x14ac:dyDescent="0.55000000000000004">
      <c r="A2" s="115" t="s">
        <v>100</v>
      </c>
      <c r="B2" s="116" t="s">
        <v>108</v>
      </c>
      <c r="C2" s="116" t="s">
        <v>107</v>
      </c>
      <c r="D2" t="s">
        <v>98</v>
      </c>
      <c r="E2" s="116" t="s">
        <v>106</v>
      </c>
      <c r="F2" t="s">
        <v>103</v>
      </c>
      <c r="I2" t="s">
        <v>104</v>
      </c>
      <c r="L2" t="s">
        <v>105</v>
      </c>
    </row>
    <row r="3" spans="1:13" x14ac:dyDescent="0.55000000000000004">
      <c r="A3" s="115" t="s">
        <v>99</v>
      </c>
      <c r="D3" t="s">
        <v>101</v>
      </c>
      <c r="F3" t="s">
        <v>102</v>
      </c>
      <c r="G3" t="s">
        <v>119</v>
      </c>
    </row>
    <row r="4" spans="1:13" x14ac:dyDescent="0.55000000000000004">
      <c r="A4" s="115" t="s">
        <v>97</v>
      </c>
    </row>
    <row r="5" spans="1:13" x14ac:dyDescent="0.55000000000000004">
      <c r="A5" s="115" t="s">
        <v>109</v>
      </c>
      <c r="B5" t="s">
        <v>111</v>
      </c>
      <c r="G5" t="s">
        <v>116</v>
      </c>
      <c r="H5" t="s">
        <v>110</v>
      </c>
      <c r="I5" t="s">
        <v>117</v>
      </c>
      <c r="J5" t="s">
        <v>116</v>
      </c>
      <c r="K5" t="s">
        <v>116</v>
      </c>
      <c r="L5" t="s">
        <v>116</v>
      </c>
      <c r="M5" t="s">
        <v>118</v>
      </c>
    </row>
    <row r="6" spans="1:13" x14ac:dyDescent="0.55000000000000004">
      <c r="A6" s="115" t="s">
        <v>112</v>
      </c>
      <c r="B6" t="s">
        <v>113</v>
      </c>
      <c r="C6" t="s">
        <v>114</v>
      </c>
      <c r="D6" t="s">
        <v>115</v>
      </c>
      <c r="E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408C-FAB7-4394-AFD9-63E1C51A4AAF}">
  <dimension ref="A1:L44"/>
  <sheetViews>
    <sheetView tabSelected="1" workbookViewId="0">
      <selection activeCell="I11" sqref="I11"/>
    </sheetView>
  </sheetViews>
  <sheetFormatPr defaultRowHeight="14.4" x14ac:dyDescent="0.55000000000000004"/>
  <cols>
    <col min="1" max="1" width="26.83984375" customWidth="1"/>
    <col min="2" max="2" width="7.89453125" customWidth="1"/>
    <col min="3" max="3" width="8.3671875" customWidth="1"/>
    <col min="4" max="4" width="8.1015625" customWidth="1"/>
    <col min="5" max="5" width="8.05078125" customWidth="1"/>
    <col min="6" max="6" width="8.1015625" customWidth="1"/>
    <col min="7" max="7" width="8" customWidth="1"/>
    <col min="8" max="8" width="8.26171875" customWidth="1"/>
    <col min="9" max="9" width="8.05078125" customWidth="1"/>
    <col min="10" max="10" width="8.3125" customWidth="1"/>
    <col min="11" max="11" width="8.47265625" customWidth="1"/>
    <col min="12" max="12" width="8.89453125" customWidth="1"/>
  </cols>
  <sheetData>
    <row r="1" spans="1:12" ht="82.5" customHeight="1" x14ac:dyDescent="1.35">
      <c r="A1" s="108"/>
      <c r="B1" s="108"/>
      <c r="C1" s="108"/>
      <c r="D1" s="108"/>
      <c r="E1" s="108"/>
      <c r="F1" s="108"/>
      <c r="G1" s="108"/>
      <c r="H1" s="108"/>
      <c r="I1" s="108"/>
      <c r="J1" s="108"/>
    </row>
    <row r="2" spans="1:12" ht="33.9" x14ac:dyDescent="1.35">
      <c r="A2" s="109" t="s">
        <v>78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2" ht="19.8" x14ac:dyDescent="0.8">
      <c r="A3" s="64"/>
      <c r="B3" s="110">
        <v>2019</v>
      </c>
      <c r="C3" s="110"/>
      <c r="D3" s="110"/>
      <c r="E3" s="110"/>
      <c r="F3" s="111">
        <v>2020</v>
      </c>
      <c r="G3" s="111"/>
      <c r="H3" s="111"/>
      <c r="I3" s="111"/>
      <c r="J3" s="65"/>
      <c r="K3" s="65"/>
      <c r="L3" s="65"/>
    </row>
    <row r="4" spans="1:12" ht="45.9" customHeight="1" thickBot="1" x14ac:dyDescent="0.85">
      <c r="A4" s="66"/>
      <c r="B4" s="67" t="s">
        <v>56</v>
      </c>
      <c r="C4" s="67" t="s">
        <v>57</v>
      </c>
      <c r="D4" s="67" t="s">
        <v>58</v>
      </c>
      <c r="E4" s="68" t="s">
        <v>59</v>
      </c>
      <c r="F4" s="68" t="s">
        <v>56</v>
      </c>
      <c r="G4" s="68" t="s">
        <v>57</v>
      </c>
      <c r="H4" s="68" t="s">
        <v>58</v>
      </c>
      <c r="I4" s="68" t="s">
        <v>59</v>
      </c>
      <c r="J4" s="104" t="s">
        <v>79</v>
      </c>
      <c r="K4" s="104" t="s">
        <v>80</v>
      </c>
      <c r="L4" s="104" t="s">
        <v>60</v>
      </c>
    </row>
    <row r="5" spans="1:12" ht="17.7" thickBot="1" x14ac:dyDescent="0.8">
      <c r="A5" s="69" t="s">
        <v>14</v>
      </c>
      <c r="B5" s="70">
        <f t="shared" ref="B5:J5" si="0">SUM(B6:B12)</f>
        <v>1725</v>
      </c>
      <c r="C5" s="70">
        <f t="shared" si="0"/>
        <v>1825</v>
      </c>
      <c r="D5" s="70">
        <f t="shared" si="0"/>
        <v>975</v>
      </c>
      <c r="E5" s="71">
        <f t="shared" si="0"/>
        <v>1475</v>
      </c>
      <c r="F5" s="71">
        <f t="shared" si="0"/>
        <v>3450</v>
      </c>
      <c r="G5" s="71">
        <f t="shared" si="0"/>
        <v>1475</v>
      </c>
      <c r="H5" s="71">
        <f t="shared" si="0"/>
        <v>975</v>
      </c>
      <c r="I5" s="71">
        <f t="shared" si="0"/>
        <v>1475</v>
      </c>
      <c r="J5" s="70">
        <f t="shared" si="0"/>
        <v>5500</v>
      </c>
      <c r="K5" s="70">
        <f t="shared" ref="K5:L5" si="1">SUM(K6:K12)</f>
        <v>7375</v>
      </c>
      <c r="L5" s="70">
        <f t="shared" si="1"/>
        <v>13375</v>
      </c>
    </row>
    <row r="6" spans="1:12" ht="16.2" x14ac:dyDescent="0.7">
      <c r="A6" s="72" t="s">
        <v>61</v>
      </c>
      <c r="B6" s="73"/>
      <c r="C6" s="73"/>
      <c r="D6" s="73"/>
      <c r="E6" s="74"/>
      <c r="F6" s="74"/>
      <c r="G6" s="74"/>
      <c r="H6" s="74"/>
      <c r="I6" s="74"/>
      <c r="J6" s="73"/>
      <c r="K6" s="73"/>
      <c r="L6" s="73"/>
    </row>
    <row r="7" spans="1:12" ht="16.2" x14ac:dyDescent="0.7">
      <c r="A7" s="75" t="s">
        <v>62</v>
      </c>
      <c r="B7" s="76">
        <f>57*25</f>
        <v>1425</v>
      </c>
      <c r="C7" s="76">
        <f>SUM(15*25)</f>
        <v>375</v>
      </c>
      <c r="D7" s="76">
        <f t="shared" ref="D7:E7" si="2">SUM(15*25)</f>
        <v>375</v>
      </c>
      <c r="E7" s="76">
        <f t="shared" si="2"/>
        <v>375</v>
      </c>
      <c r="F7" s="77">
        <f>100*25</f>
        <v>2500</v>
      </c>
      <c r="G7" s="76">
        <f t="shared" ref="G7:I7" si="3">SUM(15*25)</f>
        <v>375</v>
      </c>
      <c r="H7" s="76">
        <f t="shared" si="3"/>
        <v>375</v>
      </c>
      <c r="I7" s="76">
        <f t="shared" si="3"/>
        <v>375</v>
      </c>
      <c r="J7" s="73">
        <f t="shared" ref="J7:J12" si="4">SUM(B7:E7)</f>
        <v>2550</v>
      </c>
      <c r="K7" s="73">
        <f>SUM(F7:I7)</f>
        <v>3625</v>
      </c>
      <c r="L7" s="73">
        <f>SUM(B7:I7)</f>
        <v>6175</v>
      </c>
    </row>
    <row r="8" spans="1:12" ht="16.2" x14ac:dyDescent="0.7">
      <c r="A8" s="75" t="s">
        <v>63</v>
      </c>
      <c r="B8" s="76"/>
      <c r="C8" s="76">
        <v>500</v>
      </c>
      <c r="D8" s="76">
        <v>150</v>
      </c>
      <c r="E8" s="77">
        <v>150</v>
      </c>
      <c r="F8" s="77">
        <v>500</v>
      </c>
      <c r="G8" s="77">
        <v>150</v>
      </c>
      <c r="H8" s="77">
        <v>150</v>
      </c>
      <c r="I8" s="77">
        <v>150</v>
      </c>
      <c r="J8" s="73">
        <f t="shared" si="4"/>
        <v>800</v>
      </c>
      <c r="K8" s="73">
        <f>SUM(F8:I8)</f>
        <v>950</v>
      </c>
      <c r="L8" s="73">
        <f t="shared" ref="L8:L12" si="5">SUM(B8:I8)</f>
        <v>1750</v>
      </c>
    </row>
    <row r="9" spans="1:12" ht="16.2" x14ac:dyDescent="0.7">
      <c r="A9" s="75" t="s">
        <v>82</v>
      </c>
      <c r="B9" s="73">
        <v>300</v>
      </c>
      <c r="C9" s="73">
        <v>300</v>
      </c>
      <c r="D9" s="73">
        <v>300</v>
      </c>
      <c r="E9" s="73">
        <v>300</v>
      </c>
      <c r="F9" s="73">
        <v>300</v>
      </c>
      <c r="G9" s="73">
        <v>300</v>
      </c>
      <c r="H9" s="73">
        <v>300</v>
      </c>
      <c r="I9" s="73">
        <v>300</v>
      </c>
      <c r="J9" s="73">
        <f t="shared" si="4"/>
        <v>1200</v>
      </c>
      <c r="K9" s="73">
        <f t="shared" ref="K9:K12" si="6">SUM(F9:I9)</f>
        <v>1200</v>
      </c>
      <c r="L9" s="73">
        <f t="shared" si="5"/>
        <v>2400</v>
      </c>
    </row>
    <row r="10" spans="1:12" ht="16.2" x14ac:dyDescent="0.7">
      <c r="A10" s="75" t="s">
        <v>83</v>
      </c>
      <c r="B10" s="73"/>
      <c r="C10" s="73">
        <v>500</v>
      </c>
      <c r="D10" s="73"/>
      <c r="E10" s="74">
        <v>500</v>
      </c>
      <c r="F10" s="74" t="s">
        <v>69</v>
      </c>
      <c r="G10" s="74">
        <v>500</v>
      </c>
      <c r="H10" s="74"/>
      <c r="I10" s="74">
        <v>500</v>
      </c>
      <c r="J10" s="73">
        <v>500</v>
      </c>
      <c r="K10" s="73">
        <f t="shared" si="6"/>
        <v>1000</v>
      </c>
      <c r="L10" s="73">
        <f t="shared" si="5"/>
        <v>2000</v>
      </c>
    </row>
    <row r="11" spans="1:12" ht="16.2" x14ac:dyDescent="0.7">
      <c r="A11" s="75" t="s">
        <v>20</v>
      </c>
      <c r="B11" s="73"/>
      <c r="C11" s="73">
        <f>SUM(3*50)</f>
        <v>150</v>
      </c>
      <c r="D11" s="73">
        <f t="shared" ref="D11:I11" si="7">SUM(3*50)</f>
        <v>150</v>
      </c>
      <c r="E11" s="73">
        <f t="shared" si="7"/>
        <v>150</v>
      </c>
      <c r="F11" s="73">
        <f t="shared" si="7"/>
        <v>150</v>
      </c>
      <c r="G11" s="73">
        <f t="shared" si="7"/>
        <v>150</v>
      </c>
      <c r="H11" s="73">
        <f t="shared" si="7"/>
        <v>150</v>
      </c>
      <c r="I11" s="73">
        <f t="shared" si="7"/>
        <v>150</v>
      </c>
      <c r="J11" s="73">
        <f t="shared" si="4"/>
        <v>450</v>
      </c>
      <c r="K11" s="73">
        <f t="shared" si="6"/>
        <v>600</v>
      </c>
      <c r="L11" s="73">
        <f t="shared" si="5"/>
        <v>1050</v>
      </c>
    </row>
    <row r="12" spans="1:12" ht="16.5" thickBot="1" x14ac:dyDescent="0.75">
      <c r="A12" s="78"/>
      <c r="B12" s="79"/>
      <c r="C12" s="79"/>
      <c r="D12" s="79"/>
      <c r="E12" s="80"/>
      <c r="F12" s="80"/>
      <c r="G12" s="80"/>
      <c r="H12" s="80"/>
      <c r="I12" s="80"/>
      <c r="J12" s="81">
        <f t="shared" si="4"/>
        <v>0</v>
      </c>
      <c r="K12" s="73">
        <f t="shared" si="6"/>
        <v>0</v>
      </c>
      <c r="L12" s="73">
        <f t="shared" si="5"/>
        <v>0</v>
      </c>
    </row>
    <row r="13" spans="1:12" ht="17.7" thickBot="1" x14ac:dyDescent="0.8">
      <c r="A13" s="82" t="s">
        <v>23</v>
      </c>
      <c r="B13" s="70">
        <f t="shared" ref="B13:I13" si="8">SUM(B14:B37)</f>
        <v>1768</v>
      </c>
      <c r="C13" s="70">
        <f t="shared" si="8"/>
        <v>890</v>
      </c>
      <c r="D13" s="70">
        <f t="shared" si="8"/>
        <v>2095</v>
      </c>
      <c r="E13" s="71">
        <f t="shared" si="8"/>
        <v>651</v>
      </c>
      <c r="F13" s="71">
        <f t="shared" si="8"/>
        <v>3444</v>
      </c>
      <c r="G13" s="71">
        <f t="shared" si="8"/>
        <v>1076</v>
      </c>
      <c r="H13" s="71">
        <f t="shared" si="8"/>
        <v>1301</v>
      </c>
      <c r="I13" s="71">
        <f t="shared" si="8"/>
        <v>701</v>
      </c>
      <c r="J13" s="83">
        <f>SUM(J14+J23+J29+J32+J35)</f>
        <v>5404</v>
      </c>
      <c r="K13" s="107">
        <f>SUM(K14+K23+K29+K32+K35)</f>
        <v>6522</v>
      </c>
      <c r="L13" s="107">
        <f>SUM(L14+L23+L29+L32+L35)</f>
        <v>11926</v>
      </c>
    </row>
    <row r="14" spans="1:12" ht="16.2" x14ac:dyDescent="0.7">
      <c r="A14" s="72" t="s">
        <v>24</v>
      </c>
      <c r="B14" s="73"/>
      <c r="C14" s="73"/>
      <c r="D14" s="73"/>
      <c r="E14" s="74"/>
      <c r="F14" s="74"/>
      <c r="G14" s="74"/>
      <c r="H14" s="74"/>
      <c r="I14" s="74"/>
      <c r="J14" s="105">
        <f t="shared" ref="J14:K14" si="9">SUM(J15:J21)</f>
        <v>1694</v>
      </c>
      <c r="K14" s="105">
        <f t="shared" si="9"/>
        <v>2022</v>
      </c>
      <c r="L14" s="105">
        <f>SUM(L15:L21)</f>
        <v>3716</v>
      </c>
    </row>
    <row r="15" spans="1:12" ht="16.2" x14ac:dyDescent="0.7">
      <c r="A15" s="75" t="s">
        <v>25</v>
      </c>
      <c r="B15" s="73">
        <v>168</v>
      </c>
      <c r="C15" s="73"/>
      <c r="D15" s="73"/>
      <c r="E15" s="84"/>
      <c r="F15" s="74">
        <v>168</v>
      </c>
      <c r="G15" s="74"/>
      <c r="H15" s="74"/>
      <c r="I15" s="74"/>
      <c r="J15" s="73">
        <f>SUM(B15:E15)</f>
        <v>168</v>
      </c>
      <c r="K15" s="73">
        <f>SUM(F15:I15)</f>
        <v>168</v>
      </c>
      <c r="L15" s="73">
        <f>SUM(B15:I15)</f>
        <v>336</v>
      </c>
    </row>
    <row r="16" spans="1:12" ht="16.2" x14ac:dyDescent="0.7">
      <c r="A16" s="75" t="s">
        <v>27</v>
      </c>
      <c r="B16" s="73">
        <v>150</v>
      </c>
      <c r="C16" s="73"/>
      <c r="D16" s="73"/>
      <c r="E16" s="84"/>
      <c r="F16" s="74">
        <v>150</v>
      </c>
      <c r="G16" s="74"/>
      <c r="H16" s="74"/>
      <c r="I16" s="74"/>
      <c r="J16" s="73">
        <f t="shared" ref="J16:J21" si="10">SUM(B16:E16)</f>
        <v>150</v>
      </c>
      <c r="K16" s="73">
        <f t="shared" ref="K16:K21" si="11">SUM(F16:I16)</f>
        <v>150</v>
      </c>
      <c r="L16" s="73">
        <f t="shared" ref="L16:L21" si="12">SUM(B16:I16)</f>
        <v>300</v>
      </c>
    </row>
    <row r="17" spans="1:12" ht="16.2" x14ac:dyDescent="0.7">
      <c r="A17" s="75" t="s">
        <v>29</v>
      </c>
      <c r="B17" s="73" t="s">
        <v>69</v>
      </c>
      <c r="C17" s="73" t="s">
        <v>69</v>
      </c>
      <c r="D17" s="73">
        <v>0</v>
      </c>
      <c r="E17" s="73">
        <f>(3*42)</f>
        <v>126</v>
      </c>
      <c r="F17" s="73">
        <f t="shared" ref="F17:I17" si="13">(3*42)</f>
        <v>126</v>
      </c>
      <c r="G17" s="73">
        <f t="shared" si="13"/>
        <v>126</v>
      </c>
      <c r="H17" s="73">
        <f t="shared" si="13"/>
        <v>126</v>
      </c>
      <c r="I17" s="73">
        <f t="shared" si="13"/>
        <v>126</v>
      </c>
      <c r="J17" s="73">
        <f t="shared" si="10"/>
        <v>126</v>
      </c>
      <c r="K17" s="73">
        <f t="shared" si="11"/>
        <v>504</v>
      </c>
      <c r="L17" s="73">
        <f t="shared" si="12"/>
        <v>630</v>
      </c>
    </row>
    <row r="18" spans="1:12" ht="16.2" x14ac:dyDescent="0.7">
      <c r="A18" s="75" t="s">
        <v>64</v>
      </c>
      <c r="B18" s="73">
        <v>150</v>
      </c>
      <c r="C18" s="73">
        <v>50</v>
      </c>
      <c r="D18" s="73">
        <v>50</v>
      </c>
      <c r="E18" s="84">
        <v>50</v>
      </c>
      <c r="F18" s="74">
        <v>50</v>
      </c>
      <c r="G18" s="74">
        <v>50</v>
      </c>
      <c r="H18" s="74">
        <v>50</v>
      </c>
      <c r="I18" s="74">
        <v>50</v>
      </c>
      <c r="J18" s="73">
        <f t="shared" si="10"/>
        <v>300</v>
      </c>
      <c r="K18" s="73">
        <f t="shared" si="11"/>
        <v>200</v>
      </c>
      <c r="L18" s="73">
        <f t="shared" si="12"/>
        <v>500</v>
      </c>
    </row>
    <row r="19" spans="1:12" ht="16.2" x14ac:dyDescent="0.7">
      <c r="A19" s="75" t="s">
        <v>65</v>
      </c>
      <c r="B19" s="73">
        <v>500</v>
      </c>
      <c r="C19" s="73" t="s">
        <v>69</v>
      </c>
      <c r="D19" s="73">
        <v>50</v>
      </c>
      <c r="E19" s="73" t="s">
        <v>69</v>
      </c>
      <c r="F19" s="73">
        <v>500</v>
      </c>
      <c r="G19" s="73"/>
      <c r="H19" s="73">
        <v>50</v>
      </c>
      <c r="I19" s="73">
        <v>50</v>
      </c>
      <c r="J19" s="73">
        <f t="shared" si="10"/>
        <v>550</v>
      </c>
      <c r="K19" s="73">
        <f t="shared" si="11"/>
        <v>600</v>
      </c>
      <c r="L19" s="73">
        <f t="shared" si="12"/>
        <v>1150</v>
      </c>
    </row>
    <row r="20" spans="1:12" ht="16.2" x14ac:dyDescent="0.7">
      <c r="A20" s="75" t="s">
        <v>66</v>
      </c>
      <c r="B20" s="73">
        <v>250</v>
      </c>
      <c r="C20" s="73"/>
      <c r="D20" s="73"/>
      <c r="E20" s="84"/>
      <c r="F20" s="74">
        <v>250</v>
      </c>
      <c r="G20" s="74"/>
      <c r="H20" s="74"/>
      <c r="I20" s="74"/>
      <c r="J20" s="73">
        <f t="shared" si="10"/>
        <v>250</v>
      </c>
      <c r="K20" s="73">
        <f t="shared" si="11"/>
        <v>250</v>
      </c>
      <c r="L20" s="73">
        <f t="shared" si="12"/>
        <v>500</v>
      </c>
    </row>
    <row r="21" spans="1:12" ht="16.2" x14ac:dyDescent="0.7">
      <c r="A21" s="75" t="s">
        <v>67</v>
      </c>
      <c r="B21" s="73">
        <v>0</v>
      </c>
      <c r="C21" s="73">
        <v>0</v>
      </c>
      <c r="D21" s="73">
        <v>75</v>
      </c>
      <c r="E21" s="73">
        <v>75</v>
      </c>
      <c r="F21" s="73">
        <v>0</v>
      </c>
      <c r="G21" s="73">
        <v>0</v>
      </c>
      <c r="H21" s="73">
        <v>75</v>
      </c>
      <c r="I21" s="73">
        <v>75</v>
      </c>
      <c r="J21" s="73">
        <f t="shared" si="10"/>
        <v>150</v>
      </c>
      <c r="K21" s="73">
        <f t="shared" si="11"/>
        <v>150</v>
      </c>
      <c r="L21" s="73">
        <f t="shared" si="12"/>
        <v>300</v>
      </c>
    </row>
    <row r="22" spans="1:12" ht="16.5" thickBot="1" x14ac:dyDescent="0.75">
      <c r="A22" s="78"/>
      <c r="B22" s="79"/>
      <c r="C22" s="79"/>
      <c r="D22" s="79"/>
      <c r="E22" s="80"/>
      <c r="F22" s="80"/>
      <c r="G22" s="80"/>
      <c r="H22" s="80"/>
      <c r="I22" s="80"/>
      <c r="J22" s="81"/>
      <c r="K22" s="81"/>
      <c r="L22" s="81"/>
    </row>
    <row r="23" spans="1:12" ht="16.2" x14ac:dyDescent="0.7">
      <c r="A23" s="72" t="s">
        <v>16</v>
      </c>
      <c r="B23" s="73"/>
      <c r="C23" s="73"/>
      <c r="D23" s="73"/>
      <c r="E23" s="74"/>
      <c r="F23" s="74"/>
      <c r="G23" s="74"/>
      <c r="H23" s="74"/>
      <c r="I23" s="74"/>
      <c r="J23" s="105">
        <f t="shared" ref="J23:K23" si="14">SUM(J24:J28)</f>
        <v>2310</v>
      </c>
      <c r="K23" s="105">
        <f t="shared" si="14"/>
        <v>1100</v>
      </c>
      <c r="L23" s="105">
        <f>SUM(L24:L28)</f>
        <v>3410</v>
      </c>
    </row>
    <row r="24" spans="1:12" ht="16.2" x14ac:dyDescent="0.7">
      <c r="A24" s="75" t="s">
        <v>68</v>
      </c>
      <c r="B24" s="73"/>
      <c r="C24" s="73" t="s">
        <v>69</v>
      </c>
      <c r="D24" s="73">
        <v>500</v>
      </c>
      <c r="E24" s="73"/>
      <c r="F24" s="73"/>
      <c r="G24" s="73"/>
      <c r="H24" s="73">
        <v>500</v>
      </c>
      <c r="I24" s="73" t="s">
        <v>69</v>
      </c>
      <c r="J24" s="73">
        <f>SUM(B24:E24)</f>
        <v>500</v>
      </c>
      <c r="K24" s="73">
        <f>SUM(F24:I24)</f>
        <v>500</v>
      </c>
      <c r="L24" s="73">
        <f>SUM(B24:I24)</f>
        <v>1000</v>
      </c>
    </row>
    <row r="25" spans="1:12" ht="16.2" x14ac:dyDescent="0.7">
      <c r="A25" s="75" t="s">
        <v>70</v>
      </c>
      <c r="B25" s="73"/>
      <c r="C25" s="73" t="s">
        <v>69</v>
      </c>
      <c r="D25" s="73" t="s">
        <v>69</v>
      </c>
      <c r="E25" s="73">
        <v>300</v>
      </c>
      <c r="F25" s="73" t="s">
        <v>69</v>
      </c>
      <c r="G25" s="73"/>
      <c r="H25" s="73" t="s">
        <v>69</v>
      </c>
      <c r="I25" s="73">
        <v>300</v>
      </c>
      <c r="J25" s="73">
        <f t="shared" ref="J25:J28" si="15">SUM(B25:E25)</f>
        <v>300</v>
      </c>
      <c r="K25" s="73">
        <f t="shared" ref="K25:K28" si="16">SUM(F25:I25)</f>
        <v>300</v>
      </c>
      <c r="L25" s="73">
        <f t="shared" ref="L25:L28" si="17">SUM(B25:I25)</f>
        <v>600</v>
      </c>
    </row>
    <row r="26" spans="1:12" ht="16.2" x14ac:dyDescent="0.7">
      <c r="A26" s="75" t="s">
        <v>84</v>
      </c>
      <c r="B26" s="73" t="s">
        <v>69</v>
      </c>
      <c r="C26" s="64"/>
      <c r="D26" s="73" t="s">
        <v>69</v>
      </c>
      <c r="E26" s="73">
        <v>100</v>
      </c>
      <c r="F26" s="73">
        <v>100</v>
      </c>
      <c r="G26" s="64"/>
      <c r="H26" s="73"/>
      <c r="I26" s="73">
        <v>100</v>
      </c>
      <c r="J26" s="73">
        <f t="shared" si="15"/>
        <v>100</v>
      </c>
      <c r="K26" s="73">
        <f t="shared" si="16"/>
        <v>200</v>
      </c>
      <c r="L26" s="73">
        <f t="shared" si="17"/>
        <v>300</v>
      </c>
    </row>
    <row r="27" spans="1:12" ht="16.2" x14ac:dyDescent="0.7">
      <c r="A27" s="75" t="s">
        <v>71</v>
      </c>
      <c r="B27" s="73"/>
      <c r="C27" s="73">
        <v>500</v>
      </c>
      <c r="D27" s="73">
        <v>0</v>
      </c>
      <c r="E27" s="73">
        <v>0</v>
      </c>
      <c r="F27" s="73">
        <v>100</v>
      </c>
      <c r="G27" s="73">
        <v>0</v>
      </c>
      <c r="H27" s="73">
        <v>0</v>
      </c>
      <c r="I27" s="73">
        <v>0</v>
      </c>
      <c r="J27" s="73">
        <f t="shared" si="15"/>
        <v>500</v>
      </c>
      <c r="K27" s="73">
        <f t="shared" si="16"/>
        <v>100</v>
      </c>
      <c r="L27" s="73">
        <f t="shared" si="17"/>
        <v>600</v>
      </c>
    </row>
    <row r="28" spans="1:12" ht="16.5" thickBot="1" x14ac:dyDescent="0.75">
      <c r="A28" s="78" t="s">
        <v>72</v>
      </c>
      <c r="B28" s="79">
        <v>550</v>
      </c>
      <c r="C28" s="79">
        <v>240</v>
      </c>
      <c r="D28" s="79">
        <v>120</v>
      </c>
      <c r="E28" s="80"/>
      <c r="F28" s="80"/>
      <c r="G28" s="80"/>
      <c r="H28" s="80"/>
      <c r="I28" s="80"/>
      <c r="J28" s="73">
        <f t="shared" si="15"/>
        <v>910</v>
      </c>
      <c r="K28" s="73">
        <f t="shared" si="16"/>
        <v>0</v>
      </c>
      <c r="L28" s="73">
        <f t="shared" si="17"/>
        <v>910</v>
      </c>
    </row>
    <row r="29" spans="1:12" ht="16.2" x14ac:dyDescent="0.7">
      <c r="A29" s="85" t="s">
        <v>73</v>
      </c>
      <c r="B29" s="73"/>
      <c r="C29" s="73"/>
      <c r="D29" s="73"/>
      <c r="E29" s="74"/>
      <c r="F29" s="74"/>
      <c r="G29" s="74"/>
      <c r="H29" s="74"/>
      <c r="I29" s="74"/>
      <c r="J29" s="112">
        <f t="shared" ref="J29:K29" si="18">SUM(J30:J31)</f>
        <v>0</v>
      </c>
      <c r="K29" s="106">
        <f t="shared" si="18"/>
        <v>2000</v>
      </c>
      <c r="L29" s="106">
        <f>SUM(L30:L31)</f>
        <v>2000</v>
      </c>
    </row>
    <row r="30" spans="1:12" ht="16.2" x14ac:dyDescent="0.7">
      <c r="A30" s="86" t="s">
        <v>74</v>
      </c>
      <c r="B30" s="73"/>
      <c r="C30" s="73"/>
      <c r="D30" s="73"/>
      <c r="E30" s="74"/>
      <c r="F30" s="74">
        <v>1000</v>
      </c>
      <c r="G30" s="74"/>
      <c r="H30" s="74"/>
      <c r="I30" s="74"/>
      <c r="J30" s="73">
        <f>SUM(B30:E30)</f>
        <v>0</v>
      </c>
      <c r="K30" s="73">
        <f>SUM(F30:I30)</f>
        <v>1000</v>
      </c>
      <c r="L30" s="73">
        <f>SUM(B30:I30)</f>
        <v>1000</v>
      </c>
    </row>
    <row r="31" spans="1:12" ht="16.5" thickBot="1" x14ac:dyDescent="0.75">
      <c r="A31" s="78" t="s">
        <v>81</v>
      </c>
      <c r="B31" s="79"/>
      <c r="C31" s="79"/>
      <c r="D31" s="79"/>
      <c r="E31" s="80"/>
      <c r="F31" s="80">
        <v>1000</v>
      </c>
      <c r="G31" s="80"/>
      <c r="H31" s="80"/>
      <c r="I31" s="80"/>
      <c r="J31" s="73">
        <f>SUM(B31:E31)</f>
        <v>0</v>
      </c>
      <c r="K31" s="81">
        <f>SUM(F31:I31)</f>
        <v>1000</v>
      </c>
      <c r="L31" s="81">
        <f>SUM(B31:I31)</f>
        <v>1000</v>
      </c>
    </row>
    <row r="32" spans="1:12" ht="16.2" x14ac:dyDescent="0.7">
      <c r="A32" s="87" t="s">
        <v>43</v>
      </c>
      <c r="B32" s="73"/>
      <c r="C32" s="73"/>
      <c r="D32" s="73"/>
      <c r="E32" s="74"/>
      <c r="F32" s="74"/>
      <c r="G32" s="74"/>
      <c r="H32" s="74"/>
      <c r="I32" s="74"/>
      <c r="J32" s="112">
        <f t="shared" ref="J32" si="19">SUM(J33:J34)</f>
        <v>800</v>
      </c>
      <c r="K32" s="105">
        <f t="shared" ref="K32" si="20">SUM(K33:K34)</f>
        <v>800</v>
      </c>
      <c r="L32" s="105">
        <f>SUM(L33:L34)</f>
        <v>1600</v>
      </c>
    </row>
    <row r="33" spans="1:12" ht="16.2" x14ac:dyDescent="0.7">
      <c r="A33" s="75" t="s">
        <v>75</v>
      </c>
      <c r="B33" s="73"/>
      <c r="C33" s="73"/>
      <c r="D33" s="73">
        <v>300</v>
      </c>
      <c r="E33" s="74"/>
      <c r="F33" s="74"/>
      <c r="G33" s="74">
        <v>300</v>
      </c>
      <c r="H33" s="74"/>
      <c r="I33" s="74"/>
      <c r="J33" s="73">
        <f>SUM(B33:E33)</f>
        <v>300</v>
      </c>
      <c r="K33" s="73">
        <f>SUM(F33:I33)</f>
        <v>300</v>
      </c>
      <c r="L33" s="73">
        <f>SUM(B33:I33)</f>
        <v>600</v>
      </c>
    </row>
    <row r="34" spans="1:12" ht="16.5" thickBot="1" x14ac:dyDescent="0.75">
      <c r="A34" s="78" t="s">
        <v>76</v>
      </c>
      <c r="B34" s="79"/>
      <c r="C34" s="79"/>
      <c r="D34" s="79">
        <v>500</v>
      </c>
      <c r="E34" s="80"/>
      <c r="F34" s="80"/>
      <c r="G34" s="80">
        <v>500</v>
      </c>
      <c r="H34" s="80"/>
      <c r="I34" s="80"/>
      <c r="J34" s="73">
        <f t="shared" ref="J34" si="21">SUM(B34:E34)</f>
        <v>500</v>
      </c>
      <c r="K34" s="73">
        <f t="shared" ref="K34" si="22">SUM(F34:I34)</f>
        <v>500</v>
      </c>
      <c r="L34" s="73">
        <f t="shared" ref="L34" si="23">SUM(B34:I34)</f>
        <v>1000</v>
      </c>
    </row>
    <row r="35" spans="1:12" ht="16.2" x14ac:dyDescent="0.7">
      <c r="A35" s="88" t="s">
        <v>77</v>
      </c>
      <c r="B35" s="73"/>
      <c r="C35" s="73"/>
      <c r="D35" s="73"/>
      <c r="E35" s="74"/>
      <c r="F35" s="74"/>
      <c r="G35" s="74"/>
      <c r="H35" s="74"/>
      <c r="I35" s="74"/>
      <c r="J35" s="112">
        <f t="shared" ref="J35" si="24">SUM(J36:J37)</f>
        <v>600</v>
      </c>
      <c r="K35" s="106">
        <f t="shared" ref="K35" si="25">SUM(K36:K37)</f>
        <v>600</v>
      </c>
      <c r="L35" s="106">
        <f>SUM(L36:L37)</f>
        <v>1200</v>
      </c>
    </row>
    <row r="36" spans="1:12" ht="16.2" x14ac:dyDescent="0.7">
      <c r="A36" s="75" t="s">
        <v>49</v>
      </c>
      <c r="B36" s="64"/>
      <c r="C36" s="73">
        <v>100</v>
      </c>
      <c r="D36" s="65"/>
      <c r="E36" s="74"/>
      <c r="F36" s="64"/>
      <c r="G36" s="74">
        <v>100</v>
      </c>
      <c r="H36" s="84"/>
      <c r="I36" s="74"/>
      <c r="J36" s="73">
        <f t="shared" ref="J36:J37" si="26">SUM(B36:E36)</f>
        <v>100</v>
      </c>
      <c r="K36" s="73">
        <f t="shared" ref="K36:K37" si="27">SUM(F36:I36)</f>
        <v>100</v>
      </c>
      <c r="L36" s="73">
        <f t="shared" ref="L36:L37" si="28">SUM(B36:I36)</f>
        <v>200</v>
      </c>
    </row>
    <row r="37" spans="1:12" ht="16.2" x14ac:dyDescent="0.7">
      <c r="A37" s="75" t="s">
        <v>50</v>
      </c>
      <c r="B37" s="73"/>
      <c r="C37" s="73"/>
      <c r="D37" s="73">
        <v>500</v>
      </c>
      <c r="E37" s="74"/>
      <c r="F37" s="74"/>
      <c r="G37" s="74"/>
      <c r="H37" s="74">
        <v>500</v>
      </c>
      <c r="I37" s="74"/>
      <c r="J37" s="73">
        <f t="shared" si="26"/>
        <v>500</v>
      </c>
      <c r="K37" s="73">
        <f t="shared" si="27"/>
        <v>500</v>
      </c>
      <c r="L37" s="73">
        <f t="shared" si="28"/>
        <v>1000</v>
      </c>
    </row>
    <row r="38" spans="1:12" ht="16.5" thickBot="1" x14ac:dyDescent="0.75">
      <c r="A38" s="89"/>
      <c r="B38" s="79"/>
      <c r="C38" s="79"/>
      <c r="D38" s="79"/>
      <c r="E38" s="80"/>
      <c r="F38" s="80"/>
      <c r="G38" s="80"/>
      <c r="H38" s="80"/>
      <c r="I38" s="80"/>
      <c r="J38" s="81"/>
      <c r="K38" s="81"/>
      <c r="L38" s="81"/>
    </row>
    <row r="39" spans="1:12" ht="16.5" thickBot="1" x14ac:dyDescent="0.75">
      <c r="A39" s="90"/>
      <c r="B39" s="91"/>
      <c r="C39" s="91"/>
      <c r="D39" s="91"/>
      <c r="E39" s="92"/>
      <c r="F39" s="92"/>
      <c r="G39" s="92"/>
      <c r="H39" s="92"/>
      <c r="I39" s="92"/>
      <c r="J39" s="93"/>
      <c r="K39" s="93"/>
      <c r="L39" s="93"/>
    </row>
    <row r="40" spans="1:12" ht="16.5" thickTop="1" x14ac:dyDescent="0.7">
      <c r="A40" s="94"/>
      <c r="B40" s="95"/>
      <c r="C40" s="95"/>
      <c r="D40" s="95"/>
      <c r="E40" s="96"/>
      <c r="F40" s="96"/>
      <c r="G40" s="96"/>
      <c r="H40" s="96"/>
      <c r="I40" s="96"/>
      <c r="J40" s="73"/>
      <c r="K40" s="73"/>
      <c r="L40" s="73"/>
    </row>
    <row r="41" spans="1:12" ht="17.7" thickBot="1" x14ac:dyDescent="0.8">
      <c r="A41" s="97" t="s">
        <v>54</v>
      </c>
      <c r="B41" s="98">
        <f t="shared" ref="B41:L41" si="29">SUM(B5-B13)</f>
        <v>-43</v>
      </c>
      <c r="C41" s="98">
        <f t="shared" si="29"/>
        <v>935</v>
      </c>
      <c r="D41" s="98">
        <f t="shared" si="29"/>
        <v>-1120</v>
      </c>
      <c r="E41" s="98">
        <f t="shared" si="29"/>
        <v>824</v>
      </c>
      <c r="F41" s="98">
        <f t="shared" si="29"/>
        <v>6</v>
      </c>
      <c r="G41" s="98">
        <f t="shared" si="29"/>
        <v>399</v>
      </c>
      <c r="H41" s="98">
        <f t="shared" si="29"/>
        <v>-326</v>
      </c>
      <c r="I41" s="98">
        <f t="shared" si="29"/>
        <v>774</v>
      </c>
      <c r="J41" s="98">
        <f t="shared" si="29"/>
        <v>96</v>
      </c>
      <c r="K41" s="98">
        <f t="shared" si="29"/>
        <v>853</v>
      </c>
      <c r="L41" s="98">
        <f t="shared" si="29"/>
        <v>1449</v>
      </c>
    </row>
    <row r="42" spans="1:12" ht="17.7" thickBot="1" x14ac:dyDescent="0.8">
      <c r="A42" s="99"/>
      <c r="B42" s="100"/>
      <c r="C42" s="100"/>
      <c r="D42" s="100"/>
      <c r="E42" s="101"/>
      <c r="F42" s="101"/>
      <c r="G42" s="102"/>
      <c r="H42" s="102"/>
      <c r="I42" s="102"/>
      <c r="J42" s="103"/>
      <c r="K42" s="103"/>
      <c r="L42" s="103"/>
    </row>
    <row r="43" spans="1:12" ht="15.3" thickTop="1" x14ac:dyDescent="0.65">
      <c r="A43" s="64"/>
      <c r="B43" s="65"/>
      <c r="C43" s="65"/>
      <c r="D43" s="65"/>
      <c r="E43" s="84"/>
      <c r="F43" s="84"/>
      <c r="G43" s="84"/>
      <c r="H43" s="84"/>
      <c r="I43" s="84"/>
      <c r="J43" s="65"/>
      <c r="K43" s="65"/>
      <c r="L43" s="65"/>
    </row>
    <row r="44" spans="1:12" ht="15" x14ac:dyDescent="0.65">
      <c r="A44" s="64"/>
      <c r="B44" s="65"/>
      <c r="C44" s="65"/>
      <c r="D44" s="65"/>
      <c r="E44" s="84"/>
      <c r="F44" s="84"/>
      <c r="G44" s="84"/>
      <c r="H44" s="84"/>
      <c r="I44" s="84"/>
      <c r="J44" s="65"/>
      <c r="K44" s="65"/>
      <c r="L44" s="65"/>
    </row>
  </sheetData>
  <mergeCells count="4">
    <mergeCell ref="A1:J1"/>
    <mergeCell ref="A2:J2"/>
    <mergeCell ref="B3:E3"/>
    <mergeCell ref="F3:I3"/>
  </mergeCells>
  <printOptions gridLines="1"/>
  <pageMargins left="0.7" right="0.7" top="0.75" bottom="0.75" header="0.3" footer="0.3"/>
  <pageSetup orientation="landscape" r:id="rId1"/>
  <headerFooter>
    <oddFooter>&amp;CPage &amp;P&amp;RPrinted: &amp;D</oddFooter>
  </headerFooter>
  <ignoredErrors>
    <ignoredError sqref="J8:J9 K8:K11 J11 J30:J31 J27 J28:K28 K27 J16:L21" formulaRange="1"/>
    <ignoredError sqref="J14:L14 J29:L29 J32:L32 J35:L35 F7" formula="1"/>
    <ignoredError sqref="J1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</vt:lpstr>
      <vt:lpstr>Speaker</vt:lpstr>
      <vt:lpstr>Budget</vt:lpstr>
      <vt:lpstr>Budget!Print_Titles</vt:lpstr>
      <vt:lpstr>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Holt</dc:creator>
  <cp:lastModifiedBy>Sharon Holt</cp:lastModifiedBy>
  <cp:lastPrinted>2019-02-20T10:27:01Z</cp:lastPrinted>
  <dcterms:created xsi:type="dcterms:W3CDTF">2019-02-17T21:00:51Z</dcterms:created>
  <dcterms:modified xsi:type="dcterms:W3CDTF">2019-02-20T11:12:27Z</dcterms:modified>
</cp:coreProperties>
</file>